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L:\03 - Contributions\!Forms\Remittance Forms\RemitForm_Eff07162020\"/>
    </mc:Choice>
  </mc:AlternateContent>
  <xr:revisionPtr revIDLastSave="0" documentId="13_ncr:1_{8CAD3D5E-6236-4569-9C1E-3263157C0FDF}" xr6:coauthVersionLast="45" xr6:coauthVersionMax="45" xr10:uidLastSave="{00000000-0000-0000-0000-000000000000}"/>
  <bookViews>
    <workbookView xWindow="-28920" yWindow="-120" windowWidth="29040" windowHeight="15840" activeTab="1" xr2:uid="{B391B25F-ABE2-4733-96C7-FC1C4DA33C71}"/>
  </bookViews>
  <sheets>
    <sheet name="Summary" sheetId="5" r:id="rId1"/>
    <sheet name="Fringe Detail" sheetId="8" r:id="rId2"/>
    <sheet name="Rates" sheetId="7" state="hidden" r:id="rId3"/>
  </sheets>
  <definedNames>
    <definedName name="_xlnm.Print_Area" localSheetId="1">'Fringe Detail'!$A$1:$P$129</definedName>
    <definedName name="_xlnm.Print_Area" localSheetId="0">Summary!$A$1:$D$43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6" i="7" l="1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N4" i="7"/>
  <c r="AA105" i="8" l="1"/>
  <c r="P105" i="8"/>
  <c r="V105" i="8" s="1"/>
  <c r="O105" i="8"/>
  <c r="Z105" i="8" s="1"/>
  <c r="AA104" i="8"/>
  <c r="Z104" i="8"/>
  <c r="P104" i="8"/>
  <c r="Q104" i="8" s="1"/>
  <c r="O104" i="8"/>
  <c r="X104" i="8" s="1"/>
  <c r="AA103" i="8"/>
  <c r="P103" i="8"/>
  <c r="V103" i="8" s="1"/>
  <c r="O103" i="8"/>
  <c r="X103" i="8" s="1"/>
  <c r="AA102" i="8"/>
  <c r="Y102" i="8"/>
  <c r="P102" i="8"/>
  <c r="O102" i="8"/>
  <c r="Z102" i="8" s="1"/>
  <c r="AA101" i="8"/>
  <c r="P101" i="8"/>
  <c r="Q101" i="8" s="1"/>
  <c r="O101" i="8"/>
  <c r="AA100" i="8"/>
  <c r="Z100" i="8"/>
  <c r="P100" i="8"/>
  <c r="O100" i="8"/>
  <c r="Y100" i="8" s="1"/>
  <c r="AA99" i="8"/>
  <c r="P99" i="8"/>
  <c r="V99" i="8" s="1"/>
  <c r="O99" i="8"/>
  <c r="Z99" i="8" s="1"/>
  <c r="AA98" i="8"/>
  <c r="P98" i="8"/>
  <c r="O98" i="8"/>
  <c r="AA97" i="8"/>
  <c r="P97" i="8"/>
  <c r="O97" i="8"/>
  <c r="Y97" i="8" s="1"/>
  <c r="AA96" i="8"/>
  <c r="P96" i="8"/>
  <c r="V96" i="8" s="1"/>
  <c r="O96" i="8"/>
  <c r="Z96" i="8" s="1"/>
  <c r="AA95" i="8"/>
  <c r="P95" i="8"/>
  <c r="V95" i="8" s="1"/>
  <c r="O95" i="8"/>
  <c r="AA94" i="8"/>
  <c r="P94" i="8"/>
  <c r="O94" i="8"/>
  <c r="Y94" i="8" s="1"/>
  <c r="AA93" i="8"/>
  <c r="P93" i="8"/>
  <c r="V93" i="8" s="1"/>
  <c r="O93" i="8"/>
  <c r="AA92" i="8"/>
  <c r="P92" i="8"/>
  <c r="Q92" i="8" s="1"/>
  <c r="O92" i="8"/>
  <c r="Z92" i="8" s="1"/>
  <c r="AA91" i="8"/>
  <c r="P91" i="8"/>
  <c r="U91" i="8" s="1"/>
  <c r="O91" i="8"/>
  <c r="AA90" i="8"/>
  <c r="P90" i="8"/>
  <c r="Q90" i="8" s="1"/>
  <c r="O90" i="8"/>
  <c r="W90" i="8" s="1"/>
  <c r="AA89" i="8"/>
  <c r="P89" i="8"/>
  <c r="S89" i="8" s="1"/>
  <c r="O89" i="8"/>
  <c r="Y89" i="8" s="1"/>
  <c r="AA88" i="8"/>
  <c r="P88" i="8"/>
  <c r="U88" i="8" s="1"/>
  <c r="O88" i="8"/>
  <c r="W88" i="8" s="1"/>
  <c r="AA87" i="8"/>
  <c r="P87" i="8"/>
  <c r="Q87" i="8" s="1"/>
  <c r="O87" i="8"/>
  <c r="W87" i="8" s="1"/>
  <c r="AA86" i="8"/>
  <c r="P86" i="8"/>
  <c r="S86" i="8" s="1"/>
  <c r="O86" i="8"/>
  <c r="Y86" i="8" s="1"/>
  <c r="AA85" i="8"/>
  <c r="P85" i="8"/>
  <c r="U85" i="8" s="1"/>
  <c r="O85" i="8"/>
  <c r="X85" i="8" s="1"/>
  <c r="AA84" i="8"/>
  <c r="P84" i="8"/>
  <c r="Q84" i="8" s="1"/>
  <c r="O84" i="8"/>
  <c r="AA83" i="8"/>
  <c r="P83" i="8"/>
  <c r="S83" i="8" s="1"/>
  <c r="O83" i="8"/>
  <c r="AA82" i="8"/>
  <c r="P82" i="8"/>
  <c r="O82" i="8"/>
  <c r="Y82" i="8" s="1"/>
  <c r="AA81" i="8"/>
  <c r="P81" i="8"/>
  <c r="O81" i="8"/>
  <c r="W81" i="8" s="1"/>
  <c r="AA80" i="8"/>
  <c r="P80" i="8"/>
  <c r="O80" i="8"/>
  <c r="Y80" i="8" s="1"/>
  <c r="AA79" i="8"/>
  <c r="P79" i="8"/>
  <c r="U79" i="8" s="1"/>
  <c r="O79" i="8"/>
  <c r="X79" i="8" s="1"/>
  <c r="AA78" i="8"/>
  <c r="P78" i="8"/>
  <c r="U78" i="8" s="1"/>
  <c r="O78" i="8"/>
  <c r="W78" i="8" s="1"/>
  <c r="AA77" i="8"/>
  <c r="P77" i="8"/>
  <c r="S77" i="8" s="1"/>
  <c r="O77" i="8"/>
  <c r="Y77" i="8" s="1"/>
  <c r="AA76" i="8"/>
  <c r="P76" i="8"/>
  <c r="U76" i="8" s="1"/>
  <c r="O76" i="8"/>
  <c r="Y76" i="8" s="1"/>
  <c r="AA75" i="8"/>
  <c r="P75" i="8"/>
  <c r="Q75" i="8" s="1"/>
  <c r="O75" i="8"/>
  <c r="W75" i="8" s="1"/>
  <c r="AA74" i="8"/>
  <c r="P74" i="8"/>
  <c r="S74" i="8" s="1"/>
  <c r="O74" i="8"/>
  <c r="Y74" i="8" s="1"/>
  <c r="AA73" i="8"/>
  <c r="P73" i="8"/>
  <c r="U73" i="8" s="1"/>
  <c r="O73" i="8"/>
  <c r="Z73" i="8" s="1"/>
  <c r="AA72" i="8"/>
  <c r="P72" i="8"/>
  <c r="O72" i="8"/>
  <c r="W72" i="8" s="1"/>
  <c r="AA71" i="8"/>
  <c r="P71" i="8"/>
  <c r="S71" i="8" s="1"/>
  <c r="O71" i="8"/>
  <c r="Y71" i="8" s="1"/>
  <c r="AA70" i="8"/>
  <c r="Z70" i="8"/>
  <c r="P70" i="8"/>
  <c r="U70" i="8" s="1"/>
  <c r="O70" i="8"/>
  <c r="W70" i="8" s="1"/>
  <c r="AA69" i="8"/>
  <c r="P69" i="8"/>
  <c r="Q69" i="8" s="1"/>
  <c r="O69" i="8"/>
  <c r="W69" i="8" s="1"/>
  <c r="AA68" i="8"/>
  <c r="P68" i="8"/>
  <c r="O68" i="8"/>
  <c r="Y68" i="8" s="1"/>
  <c r="AA67" i="8"/>
  <c r="P67" i="8"/>
  <c r="O67" i="8"/>
  <c r="X67" i="8" s="1"/>
  <c r="AA66" i="8"/>
  <c r="P66" i="8"/>
  <c r="O66" i="8"/>
  <c r="AA65" i="8"/>
  <c r="P65" i="8"/>
  <c r="O65" i="8"/>
  <c r="AA64" i="8"/>
  <c r="P64" i="8"/>
  <c r="O64" i="8"/>
  <c r="Y64" i="8" s="1"/>
  <c r="AA63" i="8"/>
  <c r="P63" i="8"/>
  <c r="R63" i="8" s="1"/>
  <c r="O63" i="8"/>
  <c r="W63" i="8" s="1"/>
  <c r="AA62" i="8"/>
  <c r="P62" i="8"/>
  <c r="Q62" i="8" s="1"/>
  <c r="O62" i="8"/>
  <c r="Y62" i="8" s="1"/>
  <c r="AA61" i="8"/>
  <c r="P61" i="8"/>
  <c r="T61" i="8" s="1"/>
  <c r="O61" i="8"/>
  <c r="X61" i="8" s="1"/>
  <c r="AA60" i="8"/>
  <c r="P60" i="8"/>
  <c r="Q60" i="8" s="1"/>
  <c r="O60" i="8"/>
  <c r="W60" i="8" s="1"/>
  <c r="AA59" i="8"/>
  <c r="P59" i="8"/>
  <c r="O59" i="8"/>
  <c r="Y59" i="8" s="1"/>
  <c r="AA58" i="8"/>
  <c r="P58" i="8"/>
  <c r="U58" i="8" s="1"/>
  <c r="O58" i="8"/>
  <c r="AA57" i="8"/>
  <c r="T57" i="8"/>
  <c r="P57" i="8"/>
  <c r="Q57" i="8" s="1"/>
  <c r="O57" i="8"/>
  <c r="AA56" i="8"/>
  <c r="U56" i="8"/>
  <c r="P56" i="8"/>
  <c r="S56" i="8" s="1"/>
  <c r="O56" i="8"/>
  <c r="AA55" i="8"/>
  <c r="P55" i="8"/>
  <c r="U55" i="8" s="1"/>
  <c r="O55" i="8"/>
  <c r="Z55" i="8" s="1"/>
  <c r="AA54" i="8"/>
  <c r="P54" i="8"/>
  <c r="O54" i="8"/>
  <c r="AA53" i="8"/>
  <c r="P53" i="8"/>
  <c r="T53" i="8" s="1"/>
  <c r="O53" i="8"/>
  <c r="X53" i="8" s="1"/>
  <c r="AA52" i="8"/>
  <c r="P52" i="8"/>
  <c r="T52" i="8" s="1"/>
  <c r="O52" i="8"/>
  <c r="Z52" i="8" s="1"/>
  <c r="AA51" i="8"/>
  <c r="P51" i="8"/>
  <c r="O51" i="8"/>
  <c r="AA50" i="8"/>
  <c r="P50" i="8"/>
  <c r="O50" i="8"/>
  <c r="X50" i="8" s="1"/>
  <c r="AA49" i="8"/>
  <c r="P49" i="8"/>
  <c r="V49" i="8" s="1"/>
  <c r="O49" i="8"/>
  <c r="Z49" i="8" s="1"/>
  <c r="AA48" i="8"/>
  <c r="X48" i="8"/>
  <c r="P48" i="8"/>
  <c r="O48" i="8"/>
  <c r="AA47" i="8"/>
  <c r="P47" i="8"/>
  <c r="V47" i="8" s="1"/>
  <c r="O47" i="8"/>
  <c r="X47" i="8" s="1"/>
  <c r="AA46" i="8"/>
  <c r="P46" i="8"/>
  <c r="U46" i="8" s="1"/>
  <c r="O46" i="8"/>
  <c r="AA45" i="8"/>
  <c r="P45" i="8"/>
  <c r="O45" i="8"/>
  <c r="AA44" i="8"/>
  <c r="P44" i="8"/>
  <c r="O44" i="8"/>
  <c r="X44" i="8" s="1"/>
  <c r="AA43" i="8"/>
  <c r="P43" i="8"/>
  <c r="U43" i="8" s="1"/>
  <c r="O43" i="8"/>
  <c r="Z43" i="8" s="1"/>
  <c r="AA42" i="8"/>
  <c r="P42" i="8"/>
  <c r="O42" i="8"/>
  <c r="AA41" i="8"/>
  <c r="P41" i="8"/>
  <c r="T41" i="8" s="1"/>
  <c r="O41" i="8"/>
  <c r="AA40" i="8"/>
  <c r="P40" i="8"/>
  <c r="S40" i="8" s="1"/>
  <c r="O40" i="8"/>
  <c r="Z40" i="8" s="1"/>
  <c r="AA39" i="8"/>
  <c r="P39" i="8"/>
  <c r="V39" i="8" s="1"/>
  <c r="O39" i="8"/>
  <c r="X39" i="8" s="1"/>
  <c r="AA38" i="8"/>
  <c r="Z38" i="8"/>
  <c r="P38" i="8"/>
  <c r="V38" i="8" s="1"/>
  <c r="O38" i="8"/>
  <c r="Y38" i="8" s="1"/>
  <c r="AA37" i="8"/>
  <c r="P37" i="8"/>
  <c r="U37" i="8" s="1"/>
  <c r="O37" i="8"/>
  <c r="AA36" i="8"/>
  <c r="P36" i="8"/>
  <c r="R36" i="8" s="1"/>
  <c r="O36" i="8"/>
  <c r="AA35" i="8"/>
  <c r="P35" i="8"/>
  <c r="T35" i="8" s="1"/>
  <c r="O35" i="8"/>
  <c r="Z35" i="8" s="1"/>
  <c r="AA34" i="8"/>
  <c r="P34" i="8"/>
  <c r="T34" i="8" s="1"/>
  <c r="O34" i="8"/>
  <c r="Z34" i="8" s="1"/>
  <c r="AA33" i="8"/>
  <c r="P33" i="8"/>
  <c r="O33" i="8"/>
  <c r="AA32" i="8"/>
  <c r="P32" i="8"/>
  <c r="V32" i="8" s="1"/>
  <c r="O32" i="8"/>
  <c r="X32" i="8" s="1"/>
  <c r="AA31" i="8"/>
  <c r="P31" i="8"/>
  <c r="U31" i="8" s="1"/>
  <c r="O31" i="8"/>
  <c r="Z31" i="8" s="1"/>
  <c r="AA30" i="8"/>
  <c r="P30" i="8"/>
  <c r="T30" i="8" s="1"/>
  <c r="O30" i="8"/>
  <c r="Z30" i="8" s="1"/>
  <c r="AA29" i="8"/>
  <c r="P29" i="8"/>
  <c r="V29" i="8" s="1"/>
  <c r="O29" i="8"/>
  <c r="W29" i="8" s="1"/>
  <c r="AA28" i="8"/>
  <c r="P28" i="8"/>
  <c r="R28" i="8" s="1"/>
  <c r="O28" i="8"/>
  <c r="X28" i="8" s="1"/>
  <c r="AA27" i="8"/>
  <c r="P27" i="8"/>
  <c r="T27" i="8" s="1"/>
  <c r="O27" i="8"/>
  <c r="Z27" i="8" s="1"/>
  <c r="AA26" i="8"/>
  <c r="P26" i="8"/>
  <c r="V26" i="8" s="1"/>
  <c r="O26" i="8"/>
  <c r="W26" i="8" s="1"/>
  <c r="AA25" i="8"/>
  <c r="P25" i="8"/>
  <c r="R25" i="8" s="1"/>
  <c r="O25" i="8"/>
  <c r="X25" i="8" s="1"/>
  <c r="AA24" i="8"/>
  <c r="P24" i="8"/>
  <c r="T24" i="8" s="1"/>
  <c r="O24" i="8"/>
  <c r="Z24" i="8" s="1"/>
  <c r="AA23" i="8"/>
  <c r="P23" i="8"/>
  <c r="V23" i="8" s="1"/>
  <c r="O23" i="8"/>
  <c r="W23" i="8" s="1"/>
  <c r="AA22" i="8"/>
  <c r="P22" i="8"/>
  <c r="R22" i="8" s="1"/>
  <c r="O22" i="8"/>
  <c r="X22" i="8" s="1"/>
  <c r="AA21" i="8"/>
  <c r="P21" i="8"/>
  <c r="T21" i="8" s="1"/>
  <c r="O21" i="8"/>
  <c r="Z21" i="8" s="1"/>
  <c r="AA20" i="8"/>
  <c r="P20" i="8"/>
  <c r="V20" i="8" s="1"/>
  <c r="O20" i="8"/>
  <c r="X20" i="8" s="1"/>
  <c r="AA19" i="8"/>
  <c r="P19" i="8"/>
  <c r="R19" i="8" s="1"/>
  <c r="O19" i="8"/>
  <c r="X19" i="8" s="1"/>
  <c r="AA18" i="8"/>
  <c r="P18" i="8"/>
  <c r="T18" i="8" s="1"/>
  <c r="O18" i="8"/>
  <c r="Z18" i="8" s="1"/>
  <c r="AA17" i="8"/>
  <c r="P17" i="8"/>
  <c r="V17" i="8" s="1"/>
  <c r="O17" i="8"/>
  <c r="X17" i="8" s="1"/>
  <c r="AA16" i="8"/>
  <c r="Z16" i="8"/>
  <c r="P16" i="8"/>
  <c r="R16" i="8" s="1"/>
  <c r="O16" i="8"/>
  <c r="X16" i="8" s="1"/>
  <c r="AA15" i="8"/>
  <c r="P15" i="8"/>
  <c r="T15" i="8" s="1"/>
  <c r="O15" i="8"/>
  <c r="Z15" i="8" s="1"/>
  <c r="AA14" i="8"/>
  <c r="P14" i="8"/>
  <c r="V14" i="8" s="1"/>
  <c r="O14" i="8"/>
  <c r="W14" i="8" s="1"/>
  <c r="AA13" i="8"/>
  <c r="P13" i="8"/>
  <c r="R13" i="8" s="1"/>
  <c r="O13" i="8"/>
  <c r="X13" i="8" s="1"/>
  <c r="AA12" i="8"/>
  <c r="P12" i="8"/>
  <c r="T12" i="8" s="1"/>
  <c r="O12" i="8"/>
  <c r="Z12" i="8" s="1"/>
  <c r="AA11" i="8"/>
  <c r="Q11" i="8"/>
  <c r="P11" i="8"/>
  <c r="V11" i="8" s="1"/>
  <c r="O11" i="8"/>
  <c r="X11" i="8" s="1"/>
  <c r="AA10" i="8"/>
  <c r="P10" i="8"/>
  <c r="R10" i="8" s="1"/>
  <c r="O10" i="8"/>
  <c r="X10" i="8" s="1"/>
  <c r="AA9" i="8"/>
  <c r="Y9" i="8"/>
  <c r="P9" i="8"/>
  <c r="T9" i="8" s="1"/>
  <c r="O9" i="8"/>
  <c r="Z9" i="8" s="1"/>
  <c r="AA8" i="8"/>
  <c r="P8" i="8"/>
  <c r="V8" i="8" s="1"/>
  <c r="O8" i="8"/>
  <c r="X8" i="8" s="1"/>
  <c r="AA7" i="8"/>
  <c r="P7" i="8"/>
  <c r="R7" i="8" s="1"/>
  <c r="O7" i="8"/>
  <c r="X7" i="8" s="1"/>
  <c r="AA6" i="8"/>
  <c r="R6" i="8"/>
  <c r="P6" i="8"/>
  <c r="T6" i="8" s="1"/>
  <c r="O6" i="8"/>
  <c r="Z6" i="8" s="1"/>
  <c r="AA5" i="8"/>
  <c r="P5" i="8"/>
  <c r="V5" i="8" s="1"/>
  <c r="O5" i="8"/>
  <c r="X5" i="8" s="1"/>
  <c r="AA4" i="8"/>
  <c r="P4" i="8"/>
  <c r="Q4" i="8" s="1"/>
  <c r="O4" i="8"/>
  <c r="U21" i="8" l="1"/>
  <c r="R9" i="8"/>
  <c r="R93" i="8"/>
  <c r="R96" i="8"/>
  <c r="V46" i="8"/>
  <c r="Y53" i="8"/>
  <c r="T71" i="8"/>
  <c r="Z82" i="8"/>
  <c r="S93" i="8"/>
  <c r="X100" i="8"/>
  <c r="S21" i="8"/>
  <c r="Q79" i="8"/>
  <c r="R47" i="8"/>
  <c r="W76" i="8"/>
  <c r="Z94" i="8"/>
  <c r="Y44" i="8"/>
  <c r="S5" i="8"/>
  <c r="U19" i="8"/>
  <c r="W38" i="8"/>
  <c r="Y70" i="8"/>
  <c r="T92" i="8"/>
  <c r="S55" i="8"/>
  <c r="T89" i="8"/>
  <c r="R104" i="8"/>
  <c r="Q8" i="8"/>
  <c r="R18" i="8"/>
  <c r="U23" i="8"/>
  <c r="V36" i="8"/>
  <c r="T55" i="8"/>
  <c r="Q38" i="8"/>
  <c r="R11" i="8"/>
  <c r="Y47" i="8"/>
  <c r="U69" i="8"/>
  <c r="W79" i="8"/>
  <c r="V88" i="8"/>
  <c r="T70" i="8"/>
  <c r="S8" i="8"/>
  <c r="U8" i="8"/>
  <c r="U22" i="8"/>
  <c r="S10" i="8"/>
  <c r="S11" i="8"/>
  <c r="U13" i="8"/>
  <c r="R17" i="8"/>
  <c r="Z22" i="8"/>
  <c r="U26" i="8"/>
  <c r="S28" i="8"/>
  <c r="S35" i="8"/>
  <c r="Z47" i="8"/>
  <c r="R60" i="8"/>
  <c r="Y67" i="8"/>
  <c r="V69" i="8"/>
  <c r="Z75" i="8"/>
  <c r="Y79" i="8"/>
  <c r="X88" i="8"/>
  <c r="R101" i="8"/>
  <c r="Y103" i="8"/>
  <c r="S14" i="8"/>
  <c r="Q23" i="8"/>
  <c r="S27" i="8"/>
  <c r="U18" i="8"/>
  <c r="S13" i="8"/>
  <c r="Q17" i="8"/>
  <c r="T10" i="8"/>
  <c r="U17" i="8"/>
  <c r="R21" i="8"/>
  <c r="U24" i="8"/>
  <c r="T28" i="8"/>
  <c r="Y35" i="8"/>
  <c r="S60" i="8"/>
  <c r="T73" i="8"/>
  <c r="V84" i="8"/>
  <c r="R105" i="8"/>
  <c r="Z10" i="8"/>
  <c r="U28" i="8"/>
  <c r="V60" i="8"/>
  <c r="Y15" i="8"/>
  <c r="U29" i="8"/>
  <c r="X77" i="8"/>
  <c r="Q5" i="8"/>
  <c r="U6" i="8"/>
  <c r="S9" i="8"/>
  <c r="U10" i="8"/>
  <c r="U11" i="8"/>
  <c r="U14" i="8"/>
  <c r="S22" i="8"/>
  <c r="R23" i="8"/>
  <c r="Q26" i="8"/>
  <c r="U27" i="8"/>
  <c r="Z28" i="8"/>
  <c r="T31" i="8"/>
  <c r="R38" i="8"/>
  <c r="U47" i="8"/>
  <c r="Y50" i="8"/>
  <c r="R56" i="8"/>
  <c r="U57" i="8"/>
  <c r="Y60" i="8"/>
  <c r="V70" i="8"/>
  <c r="V73" i="8"/>
  <c r="Z76" i="8"/>
  <c r="R79" i="8"/>
  <c r="W80" i="8"/>
  <c r="W82" i="8"/>
  <c r="U89" i="8"/>
  <c r="S91" i="8"/>
  <c r="S96" i="8"/>
  <c r="T101" i="8"/>
  <c r="Z32" i="8"/>
  <c r="R5" i="8"/>
  <c r="U9" i="8"/>
  <c r="T22" i="8"/>
  <c r="S23" i="8"/>
  <c r="S26" i="8"/>
  <c r="Y27" i="8"/>
  <c r="V31" i="8"/>
  <c r="U38" i="8"/>
  <c r="W47" i="8"/>
  <c r="T56" i="8"/>
  <c r="Z62" i="8"/>
  <c r="X70" i="8"/>
  <c r="S75" i="8"/>
  <c r="V79" i="8"/>
  <c r="X80" i="8"/>
  <c r="X82" i="8"/>
  <c r="Q88" i="8"/>
  <c r="T91" i="8"/>
  <c r="Y96" i="8"/>
  <c r="W100" i="8"/>
  <c r="U101" i="8"/>
  <c r="Z103" i="8"/>
  <c r="U5" i="8"/>
  <c r="Q20" i="8"/>
  <c r="R30" i="8"/>
  <c r="V37" i="8"/>
  <c r="T40" i="8"/>
  <c r="T49" i="8"/>
  <c r="Q95" i="8"/>
  <c r="R4" i="8"/>
  <c r="S7" i="8"/>
  <c r="R12" i="8"/>
  <c r="R15" i="8"/>
  <c r="T16" i="8"/>
  <c r="S17" i="8"/>
  <c r="S20" i="8"/>
  <c r="Y21" i="8"/>
  <c r="U25" i="8"/>
  <c r="Q29" i="8"/>
  <c r="U30" i="8"/>
  <c r="U40" i="8"/>
  <c r="U49" i="8"/>
  <c r="R58" i="8"/>
  <c r="R74" i="8"/>
  <c r="Q77" i="8"/>
  <c r="Z79" i="8"/>
  <c r="T90" i="8"/>
  <c r="R99" i="8"/>
  <c r="S16" i="8"/>
  <c r="S25" i="8"/>
  <c r="U7" i="8"/>
  <c r="U12" i="8"/>
  <c r="S15" i="8"/>
  <c r="U16" i="8"/>
  <c r="U20" i="8"/>
  <c r="R29" i="8"/>
  <c r="W32" i="8"/>
  <c r="V40" i="8"/>
  <c r="S58" i="8"/>
  <c r="Y61" i="8"/>
  <c r="X63" i="8"/>
  <c r="Z74" i="8"/>
  <c r="R77" i="8"/>
  <c r="Y99" i="8"/>
  <c r="S105" i="8"/>
  <c r="Q14" i="8"/>
  <c r="U15" i="8"/>
  <c r="S19" i="8"/>
  <c r="R24" i="8"/>
  <c r="R27" i="8"/>
  <c r="S29" i="8"/>
  <c r="Y32" i="8"/>
  <c r="U36" i="8"/>
  <c r="Q47" i="8"/>
  <c r="S57" i="8"/>
  <c r="T58" i="8"/>
  <c r="S73" i="8"/>
  <c r="R76" i="8"/>
  <c r="V77" i="8"/>
  <c r="V83" i="8"/>
  <c r="V85" i="8"/>
  <c r="W4" i="8"/>
  <c r="T4" i="8"/>
  <c r="Z4" i="8"/>
  <c r="V50" i="8"/>
  <c r="S50" i="8"/>
  <c r="R50" i="8"/>
  <c r="U50" i="8"/>
  <c r="Q50" i="8"/>
  <c r="X58" i="8"/>
  <c r="W58" i="8"/>
  <c r="Z58" i="8"/>
  <c r="S59" i="8"/>
  <c r="T59" i="8"/>
  <c r="R59" i="8"/>
  <c r="V59" i="8"/>
  <c r="Q59" i="8"/>
  <c r="S65" i="8"/>
  <c r="V65" i="8"/>
  <c r="V98" i="8"/>
  <c r="T98" i="8"/>
  <c r="R98" i="8"/>
  <c r="Q98" i="8"/>
  <c r="U4" i="8"/>
  <c r="Y5" i="8"/>
  <c r="V6" i="8"/>
  <c r="V7" i="8"/>
  <c r="T8" i="8"/>
  <c r="Y11" i="8"/>
  <c r="V12" i="8"/>
  <c r="V13" i="8"/>
  <c r="T14" i="8"/>
  <c r="Y17" i="8"/>
  <c r="V18" i="8"/>
  <c r="V19" i="8"/>
  <c r="T20" i="8"/>
  <c r="Y23" i="8"/>
  <c r="V24" i="8"/>
  <c r="V25" i="8"/>
  <c r="T26" i="8"/>
  <c r="Y29" i="8"/>
  <c r="V30" i="8"/>
  <c r="Y31" i="8"/>
  <c r="Q32" i="8"/>
  <c r="U32" i="8"/>
  <c r="X41" i="8"/>
  <c r="W41" i="8"/>
  <c r="Z41" i="8"/>
  <c r="Y41" i="8"/>
  <c r="T50" i="8"/>
  <c r="U51" i="8"/>
  <c r="V51" i="8"/>
  <c r="Y58" i="8"/>
  <c r="U59" i="8"/>
  <c r="W85" i="8"/>
  <c r="Z85" i="8"/>
  <c r="Y85" i="8"/>
  <c r="U98" i="8"/>
  <c r="V102" i="8"/>
  <c r="S102" i="8"/>
  <c r="R102" i="8"/>
  <c r="Z8" i="8"/>
  <c r="U42" i="8"/>
  <c r="V42" i="8"/>
  <c r="Q54" i="8"/>
  <c r="V54" i="8"/>
  <c r="U54" i="8"/>
  <c r="R54" i="8"/>
  <c r="Y73" i="8"/>
  <c r="X73" i="8"/>
  <c r="W73" i="8"/>
  <c r="Z91" i="8"/>
  <c r="Y91" i="8"/>
  <c r="X91" i="8"/>
  <c r="X4" i="8"/>
  <c r="Z5" i="8"/>
  <c r="Y6" i="8"/>
  <c r="Y12" i="8"/>
  <c r="Z13" i="8"/>
  <c r="Z17" i="8"/>
  <c r="Y18" i="8"/>
  <c r="Z19" i="8"/>
  <c r="Z23" i="8"/>
  <c r="Y24" i="8"/>
  <c r="Z25" i="8"/>
  <c r="Z29" i="8"/>
  <c r="Y30" i="8"/>
  <c r="R32" i="8"/>
  <c r="V35" i="8"/>
  <c r="U35" i="8"/>
  <c r="Q35" i="8"/>
  <c r="W35" i="8"/>
  <c r="V41" i="8"/>
  <c r="R41" i="8"/>
  <c r="U41" i="8"/>
  <c r="Q41" i="8"/>
  <c r="V44" i="8"/>
  <c r="S44" i="8"/>
  <c r="R44" i="8"/>
  <c r="U44" i="8"/>
  <c r="Q44" i="8"/>
  <c r="W57" i="8"/>
  <c r="Z57" i="8"/>
  <c r="U67" i="8"/>
  <c r="V67" i="8"/>
  <c r="S68" i="8"/>
  <c r="V68" i="8"/>
  <c r="U68" i="8"/>
  <c r="Q72" i="8"/>
  <c r="U72" i="8"/>
  <c r="T72" i="8"/>
  <c r="W89" i="8"/>
  <c r="X101" i="8"/>
  <c r="Z101" i="8"/>
  <c r="Z14" i="8"/>
  <c r="Z20" i="8"/>
  <c r="Z26" i="8"/>
  <c r="T32" i="8"/>
  <c r="U33" i="8"/>
  <c r="V33" i="8"/>
  <c r="Y56" i="8"/>
  <c r="Z56" i="8"/>
  <c r="W91" i="8"/>
  <c r="Z7" i="8"/>
  <c r="Z11" i="8"/>
  <c r="S4" i="8"/>
  <c r="Y4" i="8"/>
  <c r="T5" i="8"/>
  <c r="S6" i="8"/>
  <c r="T7" i="8"/>
  <c r="R8" i="8"/>
  <c r="Y8" i="8"/>
  <c r="V9" i="8"/>
  <c r="V10" i="8"/>
  <c r="T11" i="8"/>
  <c r="S12" i="8"/>
  <c r="T13" i="8"/>
  <c r="R14" i="8"/>
  <c r="Y14" i="8"/>
  <c r="V15" i="8"/>
  <c r="V16" i="8"/>
  <c r="T17" i="8"/>
  <c r="S18" i="8"/>
  <c r="T19" i="8"/>
  <c r="R20" i="8"/>
  <c r="Y20" i="8"/>
  <c r="V21" i="8"/>
  <c r="V22" i="8"/>
  <c r="T23" i="8"/>
  <c r="S24" i="8"/>
  <c r="T25" i="8"/>
  <c r="R26" i="8"/>
  <c r="Y26" i="8"/>
  <c r="V27" i="8"/>
  <c r="V28" i="8"/>
  <c r="T29" i="8"/>
  <c r="S30" i="8"/>
  <c r="S32" i="8"/>
  <c r="R35" i="8"/>
  <c r="X35" i="8"/>
  <c r="S41" i="8"/>
  <c r="T44" i="8"/>
  <c r="Q45" i="8"/>
  <c r="V45" i="8"/>
  <c r="U45" i="8"/>
  <c r="R45" i="8"/>
  <c r="V53" i="8"/>
  <c r="S53" i="8"/>
  <c r="R53" i="8"/>
  <c r="U53" i="8"/>
  <c r="Q53" i="8"/>
  <c r="U61" i="8"/>
  <c r="S61" i="8"/>
  <c r="R61" i="8"/>
  <c r="V61" i="8"/>
  <c r="Q61" i="8"/>
  <c r="X64" i="8"/>
  <c r="W64" i="8"/>
  <c r="Z64" i="8"/>
  <c r="Q66" i="8"/>
  <c r="V66" i="8"/>
  <c r="Q78" i="8"/>
  <c r="T78" i="8"/>
  <c r="S78" i="8"/>
  <c r="V78" i="8"/>
  <c r="R78" i="8"/>
  <c r="Z93" i="8"/>
  <c r="Y93" i="8"/>
  <c r="X93" i="8"/>
  <c r="X97" i="8"/>
  <c r="W97" i="8"/>
  <c r="Z97" i="8"/>
  <c r="S38" i="8"/>
  <c r="X38" i="8"/>
  <c r="Z44" i="8"/>
  <c r="S47" i="8"/>
  <c r="Z50" i="8"/>
  <c r="Z53" i="8"/>
  <c r="V55" i="8"/>
  <c r="V56" i="8"/>
  <c r="V57" i="8"/>
  <c r="V58" i="8"/>
  <c r="T60" i="8"/>
  <c r="Z60" i="8"/>
  <c r="Z61" i="8"/>
  <c r="Y63" i="8"/>
  <c r="Z67" i="8"/>
  <c r="U71" i="8"/>
  <c r="T74" i="8"/>
  <c r="T75" i="8"/>
  <c r="S76" i="8"/>
  <c r="X76" i="8"/>
  <c r="T77" i="8"/>
  <c r="Z77" i="8"/>
  <c r="S79" i="8"/>
  <c r="Z80" i="8"/>
  <c r="X81" i="8"/>
  <c r="T88" i="8"/>
  <c r="Y88" i="8"/>
  <c r="U90" i="8"/>
  <c r="U92" i="8"/>
  <c r="W94" i="8"/>
  <c r="R95" i="8"/>
  <c r="X96" i="8"/>
  <c r="S99" i="8"/>
  <c r="W103" i="8"/>
  <c r="T104" i="8"/>
  <c r="X105" i="8"/>
  <c r="T38" i="8"/>
  <c r="W44" i="8"/>
  <c r="T47" i="8"/>
  <c r="W50" i="8"/>
  <c r="W53" i="8"/>
  <c r="X59" i="8"/>
  <c r="U60" i="8"/>
  <c r="W61" i="8"/>
  <c r="W62" i="8"/>
  <c r="Z63" i="8"/>
  <c r="W67" i="8"/>
  <c r="U74" i="8"/>
  <c r="U75" i="8"/>
  <c r="T76" i="8"/>
  <c r="U77" i="8"/>
  <c r="Y78" i="8"/>
  <c r="T79" i="8"/>
  <c r="Y81" i="8"/>
  <c r="Z88" i="8"/>
  <c r="X90" i="8"/>
  <c r="X94" i="8"/>
  <c r="T95" i="8"/>
  <c r="X99" i="8"/>
  <c r="U104" i="8"/>
  <c r="Y105" i="8"/>
  <c r="Z59" i="8"/>
  <c r="X62" i="8"/>
  <c r="V74" i="8"/>
  <c r="V75" i="8"/>
  <c r="V76" i="8"/>
  <c r="Z78" i="8"/>
  <c r="Z81" i="8"/>
  <c r="R92" i="8"/>
  <c r="U95" i="8"/>
  <c r="X102" i="8"/>
  <c r="U87" i="8"/>
  <c r="V87" i="8"/>
  <c r="R87" i="8"/>
  <c r="U86" i="8"/>
  <c r="V86" i="8"/>
  <c r="Q86" i="8"/>
  <c r="U82" i="8"/>
  <c r="T82" i="8"/>
  <c r="S82" i="8"/>
  <c r="R82" i="8"/>
  <c r="Q82" i="8"/>
  <c r="V82" i="8"/>
  <c r="W5" i="8"/>
  <c r="W8" i="8"/>
  <c r="W10" i="8"/>
  <c r="W11" i="8"/>
  <c r="W12" i="8"/>
  <c r="W13" i="8"/>
  <c r="W15" i="8"/>
  <c r="W16" i="8"/>
  <c r="W17" i="8"/>
  <c r="W18" i="8"/>
  <c r="W19" i="8"/>
  <c r="W20" i="8"/>
  <c r="W24" i="8"/>
  <c r="W25" i="8"/>
  <c r="W27" i="8"/>
  <c r="R31" i="8"/>
  <c r="Q31" i="8"/>
  <c r="R33" i="8"/>
  <c r="V34" i="8"/>
  <c r="T36" i="8"/>
  <c r="S36" i="8"/>
  <c r="T37" i="8"/>
  <c r="Q49" i="8"/>
  <c r="R49" i="8"/>
  <c r="R51" i="8"/>
  <c r="V52" i="8"/>
  <c r="Q6" i="8"/>
  <c r="X6" i="8"/>
  <c r="Q7" i="8"/>
  <c r="Y7" i="8"/>
  <c r="Q9" i="8"/>
  <c r="X9" i="8"/>
  <c r="Q10" i="8"/>
  <c r="Y10" i="8"/>
  <c r="Q12" i="8"/>
  <c r="X12" i="8"/>
  <c r="Q13" i="8"/>
  <c r="Y13" i="8"/>
  <c r="X14" i="8"/>
  <c r="Q15" i="8"/>
  <c r="X15" i="8"/>
  <c r="Q16" i="8"/>
  <c r="Y16" i="8"/>
  <c r="Q18" i="8"/>
  <c r="X18" i="8"/>
  <c r="Q19" i="8"/>
  <c r="Y19" i="8"/>
  <c r="Q21" i="8"/>
  <c r="X21" i="8"/>
  <c r="Q22" i="8"/>
  <c r="Y22" i="8"/>
  <c r="X23" i="8"/>
  <c r="Q24" i="8"/>
  <c r="X24" i="8"/>
  <c r="Q25" i="8"/>
  <c r="Y25" i="8"/>
  <c r="X26" i="8"/>
  <c r="Q27" i="8"/>
  <c r="X27" i="8"/>
  <c r="Q28" i="8"/>
  <c r="Y28" i="8"/>
  <c r="X29" i="8"/>
  <c r="Q30" i="8"/>
  <c r="X30" i="8"/>
  <c r="S31" i="8"/>
  <c r="W34" i="8"/>
  <c r="X34" i="8"/>
  <c r="Y34" i="8"/>
  <c r="Q36" i="8"/>
  <c r="Z39" i="8"/>
  <c r="Y39" i="8"/>
  <c r="W39" i="8"/>
  <c r="X43" i="8"/>
  <c r="W43" i="8"/>
  <c r="Y43" i="8"/>
  <c r="Z48" i="8"/>
  <c r="Y48" i="8"/>
  <c r="W48" i="8"/>
  <c r="S49" i="8"/>
  <c r="W52" i="8"/>
  <c r="X52" i="8"/>
  <c r="Y52" i="8"/>
  <c r="S62" i="8"/>
  <c r="U62" i="8"/>
  <c r="T62" i="8"/>
  <c r="R62" i="8"/>
  <c r="V62" i="8"/>
  <c r="T94" i="8"/>
  <c r="S94" i="8"/>
  <c r="R94" i="8"/>
  <c r="U94" i="8"/>
  <c r="V94" i="8"/>
  <c r="Q94" i="8"/>
  <c r="S39" i="8"/>
  <c r="T39" i="8"/>
  <c r="S48" i="8"/>
  <c r="T48" i="8"/>
  <c r="W66" i="8"/>
  <c r="Z66" i="8"/>
  <c r="Y66" i="8"/>
  <c r="X66" i="8"/>
  <c r="Z33" i="8"/>
  <c r="Y33" i="8"/>
  <c r="W33" i="8"/>
  <c r="S34" i="8"/>
  <c r="W37" i="8"/>
  <c r="X37" i="8"/>
  <c r="Y37" i="8"/>
  <c r="Q39" i="8"/>
  <c r="Z42" i="8"/>
  <c r="Y42" i="8"/>
  <c r="W42" i="8"/>
  <c r="S43" i="8"/>
  <c r="X46" i="8"/>
  <c r="W46" i="8"/>
  <c r="Y46" i="8"/>
  <c r="Q48" i="8"/>
  <c r="Y51" i="8"/>
  <c r="Z51" i="8"/>
  <c r="W51" i="8"/>
  <c r="S52" i="8"/>
  <c r="W55" i="8"/>
  <c r="Y55" i="8"/>
  <c r="X55" i="8"/>
  <c r="U64" i="8"/>
  <c r="T64" i="8"/>
  <c r="S64" i="8"/>
  <c r="R64" i="8"/>
  <c r="V64" i="8"/>
  <c r="Q81" i="8"/>
  <c r="U81" i="8"/>
  <c r="T81" i="8"/>
  <c r="S81" i="8"/>
  <c r="R81" i="8"/>
  <c r="V81" i="8"/>
  <c r="S33" i="8"/>
  <c r="T33" i="8"/>
  <c r="X33" i="8"/>
  <c r="R37" i="8"/>
  <c r="Q37" i="8"/>
  <c r="Z37" i="8"/>
  <c r="R39" i="8"/>
  <c r="S42" i="8"/>
  <c r="T42" i="8"/>
  <c r="X42" i="8"/>
  <c r="T43" i="8"/>
  <c r="R46" i="8"/>
  <c r="Q46" i="8"/>
  <c r="Z46" i="8"/>
  <c r="R48" i="8"/>
  <c r="T51" i="8"/>
  <c r="S51" i="8"/>
  <c r="X51" i="8"/>
  <c r="Q64" i="8"/>
  <c r="Y65" i="8"/>
  <c r="Z65" i="8"/>
  <c r="X65" i="8"/>
  <c r="W65" i="8"/>
  <c r="Q34" i="8"/>
  <c r="R34" i="8"/>
  <c r="R52" i="8"/>
  <c r="Q52" i="8"/>
  <c r="S80" i="8"/>
  <c r="U80" i="8"/>
  <c r="T80" i="8"/>
  <c r="R80" i="8"/>
  <c r="Q80" i="8"/>
  <c r="V80" i="8"/>
  <c r="X31" i="8"/>
  <c r="W31" i="8"/>
  <c r="Q33" i="8"/>
  <c r="U34" i="8"/>
  <c r="Y36" i="8"/>
  <c r="Z36" i="8"/>
  <c r="W36" i="8"/>
  <c r="S37" i="8"/>
  <c r="U39" i="8"/>
  <c r="X40" i="8"/>
  <c r="W40" i="8"/>
  <c r="Y40" i="8"/>
  <c r="Q42" i="8"/>
  <c r="Z45" i="8"/>
  <c r="Y45" i="8"/>
  <c r="W45" i="8"/>
  <c r="S46" i="8"/>
  <c r="U48" i="8"/>
  <c r="W49" i="8"/>
  <c r="X49" i="8"/>
  <c r="Y49" i="8"/>
  <c r="Q51" i="8"/>
  <c r="U52" i="8"/>
  <c r="Y54" i="8"/>
  <c r="Z54" i="8"/>
  <c r="W54" i="8"/>
  <c r="R43" i="8"/>
  <c r="Q43" i="8"/>
  <c r="Q63" i="8"/>
  <c r="U63" i="8"/>
  <c r="T63" i="8"/>
  <c r="S63" i="8"/>
  <c r="V63" i="8"/>
  <c r="Y83" i="8"/>
  <c r="Z83" i="8"/>
  <c r="X83" i="8"/>
  <c r="W83" i="8"/>
  <c r="W6" i="8"/>
  <c r="W7" i="8"/>
  <c r="W9" i="8"/>
  <c r="W21" i="8"/>
  <c r="W22" i="8"/>
  <c r="W28" i="8"/>
  <c r="W30" i="8"/>
  <c r="X36" i="8"/>
  <c r="R40" i="8"/>
  <c r="Q40" i="8"/>
  <c r="R42" i="8"/>
  <c r="V43" i="8"/>
  <c r="S45" i="8"/>
  <c r="T45" i="8"/>
  <c r="X45" i="8"/>
  <c r="T46" i="8"/>
  <c r="V48" i="8"/>
  <c r="S54" i="8"/>
  <c r="T54" i="8"/>
  <c r="X54" i="8"/>
  <c r="W84" i="8"/>
  <c r="Z84" i="8"/>
  <c r="Y84" i="8"/>
  <c r="X84" i="8"/>
  <c r="R55" i="8"/>
  <c r="Q56" i="8"/>
  <c r="X56" i="8"/>
  <c r="R57" i="8"/>
  <c r="Y57" i="8"/>
  <c r="Q58" i="8"/>
  <c r="W59" i="8"/>
  <c r="X60" i="8"/>
  <c r="U65" i="8"/>
  <c r="U66" i="8"/>
  <c r="T67" i="8"/>
  <c r="T68" i="8"/>
  <c r="T69" i="8"/>
  <c r="S70" i="8"/>
  <c r="R71" i="8"/>
  <c r="Z71" i="8"/>
  <c r="S72" i="8"/>
  <c r="Z72" i="8"/>
  <c r="R73" i="8"/>
  <c r="Q74" i="8"/>
  <c r="X74" i="8"/>
  <c r="R75" i="8"/>
  <c r="Y75" i="8"/>
  <c r="Q76" i="8"/>
  <c r="W77" i="8"/>
  <c r="X78" i="8"/>
  <c r="U83" i="8"/>
  <c r="U84" i="8"/>
  <c r="T85" i="8"/>
  <c r="T86" i="8"/>
  <c r="T87" i="8"/>
  <c r="S88" i="8"/>
  <c r="R89" i="8"/>
  <c r="Z89" i="8"/>
  <c r="S90" i="8"/>
  <c r="Z90" i="8"/>
  <c r="R91" i="8"/>
  <c r="T97" i="8"/>
  <c r="S97" i="8"/>
  <c r="R97" i="8"/>
  <c r="U97" i="8"/>
  <c r="T103" i="8"/>
  <c r="S103" i="8"/>
  <c r="R103" i="8"/>
  <c r="Q103" i="8"/>
  <c r="U103" i="8"/>
  <c r="Q65" i="8"/>
  <c r="R66" i="8"/>
  <c r="Q67" i="8"/>
  <c r="W68" i="8"/>
  <c r="X69" i="8"/>
  <c r="V71" i="8"/>
  <c r="V72" i="8"/>
  <c r="Q83" i="8"/>
  <c r="R84" i="8"/>
  <c r="Q85" i="8"/>
  <c r="W86" i="8"/>
  <c r="X87" i="8"/>
  <c r="V89" i="8"/>
  <c r="V90" i="8"/>
  <c r="V91" i="8"/>
  <c r="Q97" i="8"/>
  <c r="T100" i="8"/>
  <c r="S100" i="8"/>
  <c r="R100" i="8"/>
  <c r="Q100" i="8"/>
  <c r="U100" i="8"/>
  <c r="R65" i="8"/>
  <c r="S66" i="8"/>
  <c r="R67" i="8"/>
  <c r="Q68" i="8"/>
  <c r="X68" i="8"/>
  <c r="R69" i="8"/>
  <c r="Y69" i="8"/>
  <c r="Q70" i="8"/>
  <c r="W71" i="8"/>
  <c r="X72" i="8"/>
  <c r="R83" i="8"/>
  <c r="S84" i="8"/>
  <c r="R85" i="8"/>
  <c r="X86" i="8"/>
  <c r="Y87" i="8"/>
  <c r="X92" i="8"/>
  <c r="W92" i="8"/>
  <c r="Y92" i="8"/>
  <c r="X95" i="8"/>
  <c r="W95" i="8"/>
  <c r="Y95" i="8"/>
  <c r="Z95" i="8"/>
  <c r="V97" i="8"/>
  <c r="V100" i="8"/>
  <c r="Q55" i="8"/>
  <c r="W56" i="8"/>
  <c r="X57" i="8"/>
  <c r="T65" i="8"/>
  <c r="T66" i="8"/>
  <c r="S67" i="8"/>
  <c r="R68" i="8"/>
  <c r="Z68" i="8"/>
  <c r="S69" i="8"/>
  <c r="Z69" i="8"/>
  <c r="R70" i="8"/>
  <c r="Q71" i="8"/>
  <c r="X71" i="8"/>
  <c r="R72" i="8"/>
  <c r="Y72" i="8"/>
  <c r="Q73" i="8"/>
  <c r="W74" i="8"/>
  <c r="X75" i="8"/>
  <c r="T83" i="8"/>
  <c r="T84" i="8"/>
  <c r="S85" i="8"/>
  <c r="R86" i="8"/>
  <c r="Z86" i="8"/>
  <c r="S87" i="8"/>
  <c r="Z87" i="8"/>
  <c r="R88" i="8"/>
  <c r="Q89" i="8"/>
  <c r="X89" i="8"/>
  <c r="R90" i="8"/>
  <c r="Y90" i="8"/>
  <c r="Q91" i="8"/>
  <c r="X98" i="8"/>
  <c r="W98" i="8"/>
  <c r="Y98" i="8"/>
  <c r="Z98" i="8"/>
  <c r="S92" i="8"/>
  <c r="Q93" i="8"/>
  <c r="W93" i="8"/>
  <c r="S95" i="8"/>
  <c r="Q96" i="8"/>
  <c r="W96" i="8"/>
  <c r="S98" i="8"/>
  <c r="Q99" i="8"/>
  <c r="W99" i="8"/>
  <c r="S101" i="8"/>
  <c r="Y101" i="8"/>
  <c r="Q102" i="8"/>
  <c r="W102" i="8"/>
  <c r="S104" i="8"/>
  <c r="Y104" i="8"/>
  <c r="Q105" i="8"/>
  <c r="W105" i="8"/>
  <c r="V92" i="8"/>
  <c r="T93" i="8"/>
  <c r="T96" i="8"/>
  <c r="T99" i="8"/>
  <c r="V101" i="8"/>
  <c r="T102" i="8"/>
  <c r="V104" i="8"/>
  <c r="T105" i="8"/>
  <c r="U93" i="8"/>
  <c r="U96" i="8"/>
  <c r="U99" i="8"/>
  <c r="W101" i="8"/>
  <c r="U102" i="8"/>
  <c r="W104" i="8"/>
  <c r="U105" i="8"/>
  <c r="V4" i="8"/>
  <c r="AA128" i="8"/>
  <c r="AA127" i="8"/>
  <c r="AA126" i="8"/>
  <c r="AA125" i="8"/>
  <c r="AA124" i="8"/>
  <c r="AA123" i="8"/>
  <c r="AA122" i="8"/>
  <c r="AA121" i="8"/>
  <c r="AA120" i="8"/>
  <c r="AA119" i="8"/>
  <c r="AA118" i="8"/>
  <c r="AA117" i="8"/>
  <c r="AA116" i="8"/>
  <c r="AA115" i="8"/>
  <c r="AA114" i="8"/>
  <c r="AA113" i="8"/>
  <c r="AA112" i="8"/>
  <c r="AA111" i="8"/>
  <c r="AA110" i="8"/>
  <c r="AA109" i="8"/>
  <c r="AA108" i="8"/>
  <c r="AA107" i="8"/>
  <c r="AA106" i="8"/>
  <c r="E3" i="8"/>
  <c r="AB73" i="8" l="1"/>
  <c r="AB47" i="8"/>
  <c r="AB26" i="8"/>
  <c r="AB17" i="8"/>
  <c r="AB5" i="8"/>
  <c r="AB32" i="8"/>
  <c r="AB53" i="8"/>
  <c r="AB8" i="8"/>
  <c r="AB35" i="8"/>
  <c r="AB24" i="8"/>
  <c r="AB38" i="8"/>
  <c r="AB58" i="8"/>
  <c r="AB44" i="8"/>
  <c r="AB41" i="8"/>
  <c r="AB91" i="8"/>
  <c r="AB29" i="8"/>
  <c r="AB77" i="8"/>
  <c r="AB20" i="8"/>
  <c r="AB50" i="8"/>
  <c r="AB92" i="8"/>
  <c r="AB59" i="8"/>
  <c r="AB61" i="8"/>
  <c r="AB76" i="8"/>
  <c r="AB60" i="8"/>
  <c r="AB80" i="8"/>
  <c r="AB23" i="8"/>
  <c r="AB4" i="8"/>
  <c r="AB88" i="8"/>
  <c r="AB79" i="8"/>
  <c r="AB101" i="8"/>
  <c r="AB98" i="8"/>
  <c r="AB70" i="8"/>
  <c r="AB78" i="8"/>
  <c r="AB14" i="8"/>
  <c r="AB7" i="8"/>
  <c r="AB99" i="8"/>
  <c r="AB95" i="8"/>
  <c r="AB89" i="8"/>
  <c r="AB54" i="8"/>
  <c r="AB52" i="8"/>
  <c r="AB21" i="8"/>
  <c r="AB11" i="8"/>
  <c r="AB84" i="8"/>
  <c r="AB45" i="8"/>
  <c r="AB104" i="8"/>
  <c r="AB66" i="8"/>
  <c r="AB62" i="8"/>
  <c r="AB27" i="8"/>
  <c r="AB103" i="8"/>
  <c r="AB96" i="8"/>
  <c r="AB71" i="8"/>
  <c r="AB69" i="8"/>
  <c r="AB86" i="8"/>
  <c r="AB68" i="8"/>
  <c r="AB65" i="8"/>
  <c r="AB51" i="8"/>
  <c r="AB37" i="8"/>
  <c r="AB48" i="8"/>
  <c r="AB36" i="8"/>
  <c r="AB18" i="8"/>
  <c r="AB94" i="8"/>
  <c r="AB10" i="8"/>
  <c r="AB55" i="8"/>
  <c r="AB97" i="8"/>
  <c r="AB85" i="8"/>
  <c r="AB75" i="8"/>
  <c r="AB57" i="8"/>
  <c r="AB33" i="8"/>
  <c r="AB64" i="8"/>
  <c r="AB39" i="8"/>
  <c r="AB16" i="8"/>
  <c r="AB13" i="8"/>
  <c r="AB6" i="8"/>
  <c r="AB49" i="8"/>
  <c r="AB31" i="8"/>
  <c r="AB93" i="8"/>
  <c r="AB30" i="8"/>
  <c r="AB72" i="8"/>
  <c r="AB102" i="8"/>
  <c r="AB40" i="8"/>
  <c r="AB63" i="8"/>
  <c r="AB42" i="8"/>
  <c r="AB34" i="8"/>
  <c r="AB46" i="8"/>
  <c r="AB81" i="8"/>
  <c r="AB19" i="8"/>
  <c r="AB9" i="8"/>
  <c r="AB82" i="8"/>
  <c r="AB87" i="8"/>
  <c r="AB67" i="8"/>
  <c r="AB105" i="8"/>
  <c r="AB90" i="8"/>
  <c r="AB100" i="8"/>
  <c r="AB83" i="8"/>
  <c r="AB74" i="8"/>
  <c r="AB56" i="8"/>
  <c r="AB43" i="8"/>
  <c r="AB28" i="8"/>
  <c r="AB25" i="8"/>
  <c r="AB22" i="8"/>
  <c r="AB15" i="8"/>
  <c r="AB12" i="8"/>
  <c r="L129" i="8"/>
  <c r="AA3" i="8"/>
  <c r="F3" i="8"/>
  <c r="AA129" i="8" l="1"/>
  <c r="D22" i="5" s="1"/>
  <c r="M26" i="7"/>
  <c r="O26" i="7" s="1"/>
  <c r="P26" i="7" s="1"/>
  <c r="M25" i="7"/>
  <c r="O25" i="7" s="1"/>
  <c r="P25" i="7" s="1"/>
  <c r="M24" i="7"/>
  <c r="O24" i="7" s="1"/>
  <c r="P24" i="7" s="1"/>
  <c r="M23" i="7"/>
  <c r="O23" i="7" s="1"/>
  <c r="P23" i="7" s="1"/>
  <c r="M22" i="7"/>
  <c r="O22" i="7" s="1"/>
  <c r="P22" i="7" s="1"/>
  <c r="M21" i="7"/>
  <c r="O21" i="7" s="1"/>
  <c r="P21" i="7" s="1"/>
  <c r="M20" i="7"/>
  <c r="O20" i="7" s="1"/>
  <c r="P20" i="7" s="1"/>
  <c r="M19" i="7"/>
  <c r="O19" i="7" s="1"/>
  <c r="P19" i="7" s="1"/>
  <c r="M18" i="7"/>
  <c r="O18" i="7" s="1"/>
  <c r="P18" i="7" s="1"/>
  <c r="M17" i="7"/>
  <c r="M16" i="7"/>
  <c r="O16" i="7" s="1"/>
  <c r="P16" i="7" s="1"/>
  <c r="M15" i="7"/>
  <c r="O15" i="7" s="1"/>
  <c r="P15" i="7" s="1"/>
  <c r="M14" i="7"/>
  <c r="O14" i="7" s="1"/>
  <c r="P14" i="7" s="1"/>
  <c r="M13" i="7"/>
  <c r="O13" i="7" s="1"/>
  <c r="P13" i="7" s="1"/>
  <c r="M12" i="7"/>
  <c r="O12" i="7" s="1"/>
  <c r="P12" i="7" s="1"/>
  <c r="M11" i="7"/>
  <c r="O11" i="7" s="1"/>
  <c r="P11" i="7" s="1"/>
  <c r="M10" i="7"/>
  <c r="O10" i="7" s="1"/>
  <c r="P10" i="7" s="1"/>
  <c r="M9" i="7"/>
  <c r="O9" i="7" s="1"/>
  <c r="P9" i="7" s="1"/>
  <c r="M8" i="7"/>
  <c r="O8" i="7" s="1"/>
  <c r="P8" i="7" s="1"/>
  <c r="M7" i="7"/>
  <c r="O7" i="7" s="1"/>
  <c r="P7" i="7" s="1"/>
  <c r="M6" i="7"/>
  <c r="O6" i="7" s="1"/>
  <c r="P6" i="7" s="1"/>
  <c r="M5" i="7"/>
  <c r="O5" i="7" s="1"/>
  <c r="P5" i="7" s="1"/>
  <c r="O17" i="7" l="1"/>
  <c r="P17" i="7" s="1"/>
  <c r="I129" i="8"/>
  <c r="D6" i="5" s="1"/>
  <c r="J129" i="8"/>
  <c r="D7" i="5" s="1"/>
  <c r="K129" i="8"/>
  <c r="D8" i="5" s="1"/>
  <c r="H129" i="8"/>
  <c r="D11" i="5" s="1"/>
  <c r="F128" i="8"/>
  <c r="E128" i="8"/>
  <c r="F127" i="8"/>
  <c r="E127" i="8"/>
  <c r="F126" i="8"/>
  <c r="E126" i="8"/>
  <c r="F125" i="8"/>
  <c r="E125" i="8"/>
  <c r="F124" i="8"/>
  <c r="E124" i="8"/>
  <c r="F123" i="8"/>
  <c r="E123" i="8"/>
  <c r="F122" i="8"/>
  <c r="E122" i="8"/>
  <c r="F121" i="8"/>
  <c r="E121" i="8"/>
  <c r="F120" i="8"/>
  <c r="E120" i="8"/>
  <c r="F119" i="8"/>
  <c r="E119" i="8"/>
  <c r="F118" i="8"/>
  <c r="E118" i="8"/>
  <c r="F117" i="8"/>
  <c r="E117" i="8"/>
  <c r="F116" i="8"/>
  <c r="E116" i="8"/>
  <c r="F115" i="8"/>
  <c r="E115" i="8"/>
  <c r="P128" i="8"/>
  <c r="O128" i="8"/>
  <c r="P127" i="8"/>
  <c r="O127" i="8"/>
  <c r="P126" i="8"/>
  <c r="O126" i="8"/>
  <c r="P125" i="8"/>
  <c r="O125" i="8"/>
  <c r="P124" i="8"/>
  <c r="O124" i="8"/>
  <c r="P123" i="8"/>
  <c r="O123" i="8"/>
  <c r="P122" i="8"/>
  <c r="O122" i="8"/>
  <c r="P121" i="8"/>
  <c r="O121" i="8"/>
  <c r="P120" i="8"/>
  <c r="O120" i="8"/>
  <c r="P119" i="8"/>
  <c r="O119" i="8"/>
  <c r="P118" i="8"/>
  <c r="O118" i="8"/>
  <c r="P117" i="8"/>
  <c r="O117" i="8"/>
  <c r="P116" i="8"/>
  <c r="O116" i="8"/>
  <c r="P115" i="8"/>
  <c r="O115" i="8"/>
  <c r="P114" i="8"/>
  <c r="O114" i="8"/>
  <c r="P113" i="8"/>
  <c r="O113" i="8"/>
  <c r="P112" i="8"/>
  <c r="O112" i="8"/>
  <c r="P111" i="8"/>
  <c r="O111" i="8"/>
  <c r="P110" i="8"/>
  <c r="O110" i="8"/>
  <c r="P109" i="8"/>
  <c r="O109" i="8"/>
  <c r="P108" i="8"/>
  <c r="O108" i="8"/>
  <c r="P107" i="8"/>
  <c r="O107" i="8"/>
  <c r="P106" i="8"/>
  <c r="O106" i="8"/>
  <c r="P3" i="8"/>
  <c r="O3" i="8"/>
  <c r="E114" i="8"/>
  <c r="E107" i="8"/>
  <c r="F107" i="8"/>
  <c r="E106" i="8"/>
  <c r="M4" i="7"/>
  <c r="O4" i="7" s="1"/>
  <c r="P4" i="7" s="1"/>
  <c r="E110" i="8"/>
  <c r="Y114" i="8" l="1"/>
  <c r="X114" i="8"/>
  <c r="W114" i="8"/>
  <c r="Z114" i="8"/>
  <c r="Y120" i="8"/>
  <c r="X120" i="8"/>
  <c r="W120" i="8"/>
  <c r="Z120" i="8"/>
  <c r="V111" i="8"/>
  <c r="U111" i="8"/>
  <c r="Q111" i="8"/>
  <c r="T111" i="8"/>
  <c r="S111" i="8"/>
  <c r="R111" i="8"/>
  <c r="V117" i="8"/>
  <c r="Q117" i="8"/>
  <c r="U117" i="8"/>
  <c r="T117" i="8"/>
  <c r="S117" i="8"/>
  <c r="R117" i="8"/>
  <c r="V123" i="8"/>
  <c r="U123" i="8"/>
  <c r="T123" i="8"/>
  <c r="S123" i="8"/>
  <c r="R123" i="8"/>
  <c r="Q123" i="8"/>
  <c r="W112" i="8"/>
  <c r="X112" i="8"/>
  <c r="Z112" i="8"/>
  <c r="Y112" i="8"/>
  <c r="Z115" i="8"/>
  <c r="Y115" i="8"/>
  <c r="X115" i="8"/>
  <c r="W115" i="8"/>
  <c r="W118" i="8"/>
  <c r="X118" i="8"/>
  <c r="Z118" i="8"/>
  <c r="Y118" i="8"/>
  <c r="W124" i="8"/>
  <c r="X124" i="8"/>
  <c r="Z124" i="8"/>
  <c r="Y124" i="8"/>
  <c r="Z127" i="8"/>
  <c r="Y127" i="8"/>
  <c r="X127" i="8"/>
  <c r="W127" i="8"/>
  <c r="T109" i="8"/>
  <c r="R109" i="8"/>
  <c r="S109" i="8"/>
  <c r="Q109" i="8"/>
  <c r="U109" i="8"/>
  <c r="V109" i="8"/>
  <c r="Q112" i="8"/>
  <c r="V112" i="8"/>
  <c r="U112" i="8"/>
  <c r="T112" i="8"/>
  <c r="S112" i="8"/>
  <c r="R112" i="8"/>
  <c r="T115" i="8"/>
  <c r="S115" i="8"/>
  <c r="R115" i="8"/>
  <c r="Q115" i="8"/>
  <c r="U115" i="8"/>
  <c r="V115" i="8"/>
  <c r="Q118" i="8"/>
  <c r="V118" i="8"/>
  <c r="U118" i="8"/>
  <c r="T118" i="8"/>
  <c r="S118" i="8"/>
  <c r="R118" i="8"/>
  <c r="T121" i="8"/>
  <c r="S121" i="8"/>
  <c r="R121" i="8"/>
  <c r="U121" i="8"/>
  <c r="Q121" i="8"/>
  <c r="V121" i="8"/>
  <c r="Q124" i="8"/>
  <c r="V124" i="8"/>
  <c r="U124" i="8"/>
  <c r="T124" i="8"/>
  <c r="S124" i="8"/>
  <c r="R124" i="8"/>
  <c r="T127" i="8"/>
  <c r="S127" i="8"/>
  <c r="U127" i="8"/>
  <c r="R127" i="8"/>
  <c r="Q127" i="8"/>
  <c r="V127" i="8"/>
  <c r="Z110" i="8"/>
  <c r="Y110" i="8"/>
  <c r="X110" i="8"/>
  <c r="W110" i="8"/>
  <c r="X113" i="8"/>
  <c r="W113" i="8"/>
  <c r="Y113" i="8"/>
  <c r="Z113" i="8"/>
  <c r="Z116" i="8"/>
  <c r="Y116" i="8"/>
  <c r="X116" i="8"/>
  <c r="W116" i="8"/>
  <c r="X119" i="8"/>
  <c r="W119" i="8"/>
  <c r="Y119" i="8"/>
  <c r="Z119" i="8"/>
  <c r="Z122" i="8"/>
  <c r="Y122" i="8"/>
  <c r="X122" i="8"/>
  <c r="W122" i="8"/>
  <c r="X125" i="8"/>
  <c r="W125" i="8"/>
  <c r="Y125" i="8"/>
  <c r="Z125" i="8"/>
  <c r="Z128" i="8"/>
  <c r="Y128" i="8"/>
  <c r="X128" i="8"/>
  <c r="W128" i="8"/>
  <c r="Z111" i="8"/>
  <c r="W111" i="8"/>
  <c r="Y111" i="8"/>
  <c r="X111" i="8"/>
  <c r="W117" i="8"/>
  <c r="Z117" i="8"/>
  <c r="Y117" i="8"/>
  <c r="X117" i="8"/>
  <c r="Z123" i="8"/>
  <c r="W123" i="8"/>
  <c r="Y123" i="8"/>
  <c r="X123" i="8"/>
  <c r="Y126" i="8"/>
  <c r="X126" i="8"/>
  <c r="W126" i="8"/>
  <c r="Z126" i="8"/>
  <c r="S114" i="8"/>
  <c r="R114" i="8"/>
  <c r="T114" i="8"/>
  <c r="Q114" i="8"/>
  <c r="V114" i="8"/>
  <c r="U114" i="8"/>
  <c r="S120" i="8"/>
  <c r="T120" i="8"/>
  <c r="R120" i="8"/>
  <c r="Q120" i="8"/>
  <c r="V120" i="8"/>
  <c r="U120" i="8"/>
  <c r="S126" i="8"/>
  <c r="T126" i="8"/>
  <c r="R126" i="8"/>
  <c r="Q126" i="8"/>
  <c r="V126" i="8"/>
  <c r="U126" i="8"/>
  <c r="Z109" i="8"/>
  <c r="Y109" i="8"/>
  <c r="X109" i="8"/>
  <c r="W109" i="8"/>
  <c r="Z121" i="8"/>
  <c r="Y121" i="8"/>
  <c r="X121" i="8"/>
  <c r="W121" i="8"/>
  <c r="U110" i="8"/>
  <c r="T110" i="8"/>
  <c r="S110" i="8"/>
  <c r="R110" i="8"/>
  <c r="V110" i="8"/>
  <c r="Q110" i="8"/>
  <c r="R113" i="8"/>
  <c r="Q113" i="8"/>
  <c r="V113" i="8"/>
  <c r="U113" i="8"/>
  <c r="S113" i="8"/>
  <c r="T113" i="8"/>
  <c r="U116" i="8"/>
  <c r="T116" i="8"/>
  <c r="S116" i="8"/>
  <c r="R116" i="8"/>
  <c r="V116" i="8"/>
  <c r="Q116" i="8"/>
  <c r="R119" i="8"/>
  <c r="Q119" i="8"/>
  <c r="V119" i="8"/>
  <c r="U119" i="8"/>
  <c r="S119" i="8"/>
  <c r="T119" i="8"/>
  <c r="U122" i="8"/>
  <c r="T122" i="8"/>
  <c r="V122" i="8"/>
  <c r="S122" i="8"/>
  <c r="R122" i="8"/>
  <c r="Q122" i="8"/>
  <c r="R125" i="8"/>
  <c r="Q125" i="8"/>
  <c r="V125" i="8"/>
  <c r="U125" i="8"/>
  <c r="T125" i="8"/>
  <c r="S125" i="8"/>
  <c r="U128" i="8"/>
  <c r="T128" i="8"/>
  <c r="S128" i="8"/>
  <c r="R128" i="8"/>
  <c r="Q128" i="8"/>
  <c r="V128" i="8"/>
  <c r="Z3" i="8"/>
  <c r="Y3" i="8"/>
  <c r="X3" i="8"/>
  <c r="W3" i="8"/>
  <c r="T3" i="8"/>
  <c r="S3" i="8"/>
  <c r="R3" i="8"/>
  <c r="U3" i="8"/>
  <c r="W106" i="8"/>
  <c r="Z106" i="8"/>
  <c r="Y106" i="8"/>
  <c r="X106" i="8"/>
  <c r="S106" i="8"/>
  <c r="Q106" i="8"/>
  <c r="V106" i="8"/>
  <c r="U106" i="8"/>
  <c r="T106" i="8"/>
  <c r="R106" i="8"/>
  <c r="Z108" i="8"/>
  <c r="Y108" i="8"/>
  <c r="X108" i="8"/>
  <c r="W108" i="8"/>
  <c r="T108" i="8"/>
  <c r="S108" i="8"/>
  <c r="R108" i="8"/>
  <c r="Q108" i="8"/>
  <c r="V108" i="8"/>
  <c r="U108" i="8"/>
  <c r="S107" i="8"/>
  <c r="R107" i="8"/>
  <c r="Q107" i="8"/>
  <c r="V107" i="8"/>
  <c r="U107" i="8"/>
  <c r="T107" i="8"/>
  <c r="Z107" i="8"/>
  <c r="Y107" i="8"/>
  <c r="X107" i="8"/>
  <c r="W107" i="8"/>
  <c r="Q3" i="8"/>
  <c r="V3" i="8"/>
  <c r="F106" i="8"/>
  <c r="F112" i="8"/>
  <c r="F114" i="8"/>
  <c r="E109" i="8"/>
  <c r="E111" i="8"/>
  <c r="E113" i="8"/>
  <c r="F110" i="8"/>
  <c r="F109" i="8"/>
  <c r="F111" i="8"/>
  <c r="F113" i="8"/>
  <c r="F108" i="8"/>
  <c r="E108" i="8"/>
  <c r="E112" i="8"/>
  <c r="O129" i="8"/>
  <c r="D9" i="5" s="1"/>
  <c r="P129" i="8"/>
  <c r="D10" i="5" s="1"/>
  <c r="AB126" i="8" l="1"/>
  <c r="AB127" i="8"/>
  <c r="AB113" i="8"/>
  <c r="AB121" i="8"/>
  <c r="AB115" i="8"/>
  <c r="AB117" i="8"/>
  <c r="AB123" i="8"/>
  <c r="AB3" i="8"/>
  <c r="AB124" i="8"/>
  <c r="AB122" i="8"/>
  <c r="AB110" i="8"/>
  <c r="AB118" i="8"/>
  <c r="AB114" i="8"/>
  <c r="AB128" i="8"/>
  <c r="AB119" i="8"/>
  <c r="AB112" i="8"/>
  <c r="AB111" i="8"/>
  <c r="AB109" i="8"/>
  <c r="AB125" i="8"/>
  <c r="AB107" i="8"/>
  <c r="AB106" i="8"/>
  <c r="AB120" i="8"/>
  <c r="AB108" i="8"/>
  <c r="AB116" i="8"/>
  <c r="R129" i="8"/>
  <c r="D13" i="5" s="1"/>
  <c r="U129" i="8"/>
  <c r="D16" i="5" s="1"/>
  <c r="X129" i="8"/>
  <c r="D19" i="5" s="1"/>
  <c r="T129" i="8"/>
  <c r="D15" i="5" s="1"/>
  <c r="Y129" i="8"/>
  <c r="D20" i="5" s="1"/>
  <c r="S129" i="8"/>
  <c r="D14" i="5" s="1"/>
  <c r="Q129" i="8"/>
  <c r="D12" i="5" s="1"/>
  <c r="W129" i="8"/>
  <c r="D18" i="5" s="1"/>
  <c r="Z129" i="8"/>
  <c r="D21" i="5" s="1"/>
  <c r="V129" i="8"/>
  <c r="D17" i="5" s="1"/>
  <c r="AB129" i="8" l="1"/>
  <c r="D23" i="5" s="1"/>
  <c r="D26" i="5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Sheet2" description="Connection to the 'Sheet2' query in the workbook." type="5" refreshedVersion="6" background="1">
    <dbPr connection="Provider=Microsoft.Mashup.OleDb.1;Data Source=$Workbook$;Location=Sheet2;Extended Properties=&quot;&quot;" command="SELECT * FROM [Sheet2]"/>
  </connection>
</connections>
</file>

<file path=xl/sharedStrings.xml><?xml version="1.0" encoding="utf-8"?>
<sst xmlns="http://schemas.openxmlformats.org/spreadsheetml/2006/main" count="256" uniqueCount="116">
  <si>
    <t>HOURS WORKED</t>
  </si>
  <si>
    <t>A5</t>
  </si>
  <si>
    <t>FOREMAN</t>
  </si>
  <si>
    <t>R1</t>
  </si>
  <si>
    <t>R2</t>
  </si>
  <si>
    <t>R3</t>
  </si>
  <si>
    <t>R4</t>
  </si>
  <si>
    <t>R5</t>
  </si>
  <si>
    <t>MESJ</t>
  </si>
  <si>
    <t>MES2</t>
  </si>
  <si>
    <t>MES3</t>
  </si>
  <si>
    <t>MAT</t>
  </si>
  <si>
    <t>A1</t>
  </si>
  <si>
    <t>A2</t>
  </si>
  <si>
    <t>A3</t>
  </si>
  <si>
    <t>A4</t>
  </si>
  <si>
    <t>PTF-1</t>
  </si>
  <si>
    <t>PTF-1U</t>
  </si>
  <si>
    <t>PTF-2</t>
  </si>
  <si>
    <t>PHW1</t>
  </si>
  <si>
    <t>PHW2</t>
  </si>
  <si>
    <t>GROSS WAGES</t>
  </si>
  <si>
    <t>ST</t>
  </si>
  <si>
    <t>OT</t>
  </si>
  <si>
    <t>DT</t>
  </si>
  <si>
    <t>HOURS PAID</t>
  </si>
  <si>
    <t>HOURS</t>
  </si>
  <si>
    <t>EMPLOYER</t>
  </si>
  <si>
    <t>EMPLOYER NUMBER</t>
  </si>
  <si>
    <t>STREET</t>
  </si>
  <si>
    <t>CITY, STATE , ZIP</t>
  </si>
  <si>
    <t>REPORT FOR PAYROLL PERIOD ENDING</t>
  </si>
  <si>
    <t>TOTAL ST</t>
  </si>
  <si>
    <t>TOTAL OT</t>
  </si>
  <si>
    <t>TOTAL DT</t>
  </si>
  <si>
    <t>TOTAL HOURS WORKED</t>
  </si>
  <si>
    <t>TOTAL HOURS PAID</t>
  </si>
  <si>
    <t>LAST NAME</t>
  </si>
  <si>
    <t>FIRST NAME</t>
  </si>
  <si>
    <t>THE PREPARER ACKNOWLEDGES THAT THE CONTRIBUTIONS COVERED BY THIS REMITTANCE REPORT(S) CONFORM TO THE TRUST AGREEMENTS AND THE APPLICABLE CBA BETWEEN THE UNDERSIGNED EMPLOYER AND PIPEFITTERS LOCAL UNION NO. 725.</t>
  </si>
  <si>
    <t>How to Submit:</t>
  </si>
  <si>
    <t>a.</t>
  </si>
  <si>
    <t>b.</t>
  </si>
  <si>
    <t>c.</t>
  </si>
  <si>
    <t>CLASS FROM TABLE</t>
  </si>
  <si>
    <t>EMPLOYEE</t>
  </si>
  <si>
    <t>TOTALS</t>
  </si>
  <si>
    <t>SSN 
(Omit Spaces)</t>
  </si>
  <si>
    <t>PTF-2U</t>
  </si>
  <si>
    <t>RATE PAID ON HOURS WORKED</t>
  </si>
  <si>
    <t>RATE PAID ON HOURS PAID</t>
  </si>
  <si>
    <t>TOTAL DUE:</t>
  </si>
  <si>
    <t>DC ELECTIVE</t>
  </si>
  <si>
    <t xml:space="preserve">PREPARED BY: </t>
  </si>
  <si>
    <t>DATE SUBMITTED:</t>
  </si>
  <si>
    <t>Email password protected file to OfficeStaff2@725benefits.org</t>
  </si>
  <si>
    <t>BASED ON HOURS PAID</t>
  </si>
  <si>
    <t>BASED ON HOURS WORKED</t>
  </si>
  <si>
    <t>Classification</t>
  </si>
  <si>
    <t>Wages</t>
  </si>
  <si>
    <t>HW</t>
  </si>
  <si>
    <t>FBRC</t>
  </si>
  <si>
    <t>Pension</t>
  </si>
  <si>
    <t>Pen Preserve</t>
  </si>
  <si>
    <t>DC</t>
  </si>
  <si>
    <t>Local Education</t>
  </si>
  <si>
    <t>Intl Training</t>
  </si>
  <si>
    <t>MCASF</t>
  </si>
  <si>
    <t>LU725</t>
  </si>
  <si>
    <t>Wage Assmt %</t>
  </si>
  <si>
    <t>GENERAL FORMAN</t>
  </si>
  <si>
    <t>PRE APP A &amp; B</t>
  </si>
  <si>
    <t>WAGES &amp; DC</t>
  </si>
  <si>
    <t xml:space="preserve"> </t>
  </si>
  <si>
    <t>Total Based on Hours Paid</t>
  </si>
  <si>
    <t>Total Based on Hours Worked Excluding 2%</t>
  </si>
  <si>
    <t>Total Excluding 2%</t>
  </si>
  <si>
    <t>Total Package Excluding 2%</t>
  </si>
  <si>
    <t>H&amp;W</t>
  </si>
  <si>
    <t>DC Elective</t>
  </si>
  <si>
    <t>NON-FRINGE DESC</t>
  </si>
  <si>
    <t>ALLOCATION</t>
  </si>
  <si>
    <t>CONTRIBUTIONS</t>
  </si>
  <si>
    <t>PENSION</t>
  </si>
  <si>
    <t>PENSION PRESERVATION</t>
  </si>
  <si>
    <t>LOCAL EDUCATION</t>
  </si>
  <si>
    <t>INTERNATIONAL TRAINING</t>
  </si>
  <si>
    <t>LOCAL 725</t>
  </si>
  <si>
    <t>LOCAL 725 WAGE ASSMT</t>
  </si>
  <si>
    <t>TOTAL CONTRIBUTIONS</t>
  </si>
  <si>
    <t xml:space="preserve">HOURS </t>
  </si>
  <si>
    <t>WAGES</t>
  </si>
  <si>
    <t>TO BE HIDDEN</t>
  </si>
  <si>
    <t>DC (401a)</t>
  </si>
  <si>
    <t>PTO</t>
  </si>
  <si>
    <t>STBY</t>
  </si>
  <si>
    <t>TRAVEL</t>
  </si>
  <si>
    <t>Mail check to: MCASF Local 725 Benefits Office, 15800 Pines Blvd, Ste. 201, Pembroke Pines, FL 33027</t>
  </si>
  <si>
    <t>REPORTING FEE</t>
  </si>
  <si>
    <t>TOTAL AMOUNT DUE</t>
  </si>
  <si>
    <t>Email password to OfficeStaff2@725benefits.org</t>
  </si>
  <si>
    <t>NON-FRINGE</t>
  </si>
  <si>
    <t>EMAIL:</t>
  </si>
  <si>
    <t>CONTACT #</t>
  </si>
  <si>
    <t>ISSUED CREDIT/SHORTAGE</t>
  </si>
  <si>
    <t>Please Utilize The Drop Down Tab On The Non-Fringe Hours Description Field To Notate Your Stand-by, PTO/Vacation or Travel Time Hours</t>
  </si>
  <si>
    <t>RATES EFFECTIVE 7/16/20</t>
  </si>
  <si>
    <r>
      <rPr>
        <sz val="11"/>
        <color theme="1"/>
        <rFont val="Gill Sans MT"/>
        <family val="2"/>
      </rPr>
      <t>Please make one check payable t</t>
    </r>
    <r>
      <rPr>
        <b/>
        <sz val="11"/>
        <color theme="1"/>
        <rFont val="Gill Sans MT"/>
        <family val="2"/>
      </rPr>
      <t xml:space="preserve">o MCASF Local Union  No. 725 Service Corporation </t>
    </r>
  </si>
  <si>
    <t>1.  If submitting a printed report by mail:</t>
  </si>
  <si>
    <t>Mail report and check to: MCASF Local 725 Benefit Office,15800 Pines Blvd. Ste. 201, Pembroke Pines, FL 33027</t>
  </si>
  <si>
    <t>2. If submitting a printed report by email:</t>
  </si>
  <si>
    <r>
      <rPr>
        <b/>
        <sz val="11"/>
        <rFont val="Gill Sans MT"/>
        <family val="2"/>
      </rPr>
      <t xml:space="preserve">YOU CAN NOW SUBMIT YOUR INFORMATION AND PAYMENT ONLINE </t>
    </r>
    <r>
      <rPr>
        <sz val="11"/>
        <rFont val="Calibri"/>
        <family val="2"/>
        <scheme val="minor"/>
      </rPr>
      <t>@</t>
    </r>
    <r>
      <rPr>
        <b/>
        <u/>
        <sz val="11"/>
        <color theme="10"/>
        <rFont val="Calibri"/>
        <family val="2"/>
        <scheme val="minor"/>
      </rPr>
      <t xml:space="preserve"> https://www.725benefits.org</t>
    </r>
  </si>
  <si>
    <t xml:space="preserve">Contact the Benefit Office at (754) 777-7735 for assistance with the Employer Remittance Portal access </t>
  </si>
  <si>
    <t>EFFECTIVE: SEPTEMBER 2020 REPORTING PERIOD - IT WILL BE MANDATORY TO USE ONLINE PORTAL ONLY</t>
  </si>
  <si>
    <t>Any Employer Utilizing This Remittance Form After 9/1/2020 Will Be Subject To A $250 Monthly Convenience Fee</t>
  </si>
  <si>
    <t>ENTER DC ELECTIVE 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</si>
</sst>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"/>
    <numFmt numFmtId="165" formatCode="[$-409]mmmm\-yy;@"/>
    <numFmt numFmtId="166" formatCode="mm/dd/yy;@"/>
    <numFmt numFmtId="167" formatCode="000\-00\-0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Gill Sans MT"/>
      <family val="2"/>
    </font>
    <font>
      <sz val="11"/>
      <color theme="1"/>
      <name val="Gill Sans MT"/>
      <family val="2"/>
    </font>
    <font>
      <sz val="11"/>
      <color theme="1"/>
      <name val="Gill Sans MT"/>
      <family val="2"/>
    </font>
    <font>
      <sz val="10"/>
      <name val="Arial"/>
      <family val="2"/>
    </font>
    <font>
      <b/>
      <sz val="11"/>
      <color theme="1"/>
      <name val="Gill Sans MT"/>
      <family val="2"/>
    </font>
    <font>
      <b/>
      <sz val="11"/>
      <name val="Gill Sans MT"/>
      <family val="2"/>
    </font>
    <font>
      <sz val="11"/>
      <name val="Gill Sans MT"/>
      <family val="2"/>
    </font>
    <font>
      <sz val="12"/>
      <name val="Gill Sans MT"/>
      <family val="2"/>
    </font>
    <font>
      <b/>
      <sz val="12"/>
      <name val="Gill Sans MT"/>
      <family val="2"/>
    </font>
    <font>
      <i/>
      <sz val="11"/>
      <name val="Gill Sans MT"/>
      <family val="2"/>
    </font>
    <font>
      <b/>
      <sz val="11"/>
      <color rgb="FFFF0000"/>
      <name val="Gill Sans MT"/>
      <family val="2"/>
    </font>
    <font>
      <b/>
      <u/>
      <sz val="11"/>
      <color rgb="FFFF0000"/>
      <name val="Gill Sans MT"/>
      <family val="2"/>
    </font>
    <font>
      <b/>
      <sz val="13"/>
      <name val="Gill Sans MT"/>
      <family val="2"/>
    </font>
    <font>
      <b/>
      <i/>
      <sz val="13"/>
      <name val="Gill Sans MT"/>
      <family val="2"/>
    </font>
    <font>
      <b/>
      <u/>
      <sz val="11"/>
      <color theme="1"/>
      <name val="Gill Sans MT"/>
      <family val="2"/>
    </font>
    <font>
      <b/>
      <sz val="10"/>
      <color theme="1"/>
      <name val="Gill Sans MT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name val="Calibri"/>
      <family val="2"/>
    </font>
    <font>
      <b/>
      <sz val="9"/>
      <name val="Calibri"/>
      <family val="2"/>
    </font>
    <font>
      <sz val="12"/>
      <color theme="1"/>
      <name val="Gill Sans MT"/>
      <family val="2"/>
    </font>
    <font>
      <b/>
      <sz val="11"/>
      <name val="Calibri"/>
      <family val="2"/>
      <scheme val="minor"/>
    </font>
    <font>
      <sz val="10.5"/>
      <color theme="1"/>
      <name val="Gill Sans MT"/>
      <family val="2"/>
    </font>
    <font>
      <sz val="10.5"/>
      <color theme="1"/>
      <name val="Calibri"/>
      <family val="2"/>
      <scheme val="minor"/>
    </font>
    <font>
      <sz val="11"/>
      <color rgb="FFFF0000"/>
      <name val="Gill Sans MT"/>
      <family val="2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theme="4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theme="8" tint="0.39997558519241921"/>
      </left>
      <right style="medium">
        <color indexed="64"/>
      </right>
      <top/>
      <bottom style="medium">
        <color indexed="64"/>
      </bottom>
      <diagonal/>
    </border>
    <border>
      <left style="medium">
        <color theme="8" tint="0.3999755851924192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8" tint="0.39997558519241921"/>
      </left>
      <right/>
      <top/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 style="medium">
        <color theme="8" tint="0.39997558519241921"/>
      </top>
      <bottom style="thick">
        <color indexed="64"/>
      </bottom>
      <diagonal/>
    </border>
    <border>
      <left/>
      <right style="medium">
        <color theme="8" tint="0.39997558519241921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4" fillId="0" borderId="0"/>
    <xf numFmtId="0" fontId="4" fillId="0" borderId="0"/>
    <xf numFmtId="0" fontId="4" fillId="3" borderId="0"/>
    <xf numFmtId="0" fontId="30" fillId="0" borderId="0" applyNumberFormat="0" applyFill="0" applyBorder="0" applyAlignment="0" applyProtection="0"/>
  </cellStyleXfs>
  <cellXfs count="207">
    <xf numFmtId="0" fontId="0" fillId="0" borderId="0" xfId="0"/>
    <xf numFmtId="0" fontId="3" fillId="0" borderId="0" xfId="0" applyFont="1"/>
    <xf numFmtId="0" fontId="3" fillId="0" borderId="0" xfId="0" applyFont="1" applyAlignment="1"/>
    <xf numFmtId="0" fontId="6" fillId="0" borderId="0" xfId="3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  <protection locked="0"/>
    </xf>
    <xf numFmtId="0" fontId="6" fillId="0" borderId="0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  <protection locked="0"/>
    </xf>
    <xf numFmtId="0" fontId="8" fillId="0" borderId="0" xfId="0" applyFont="1" applyBorder="1" applyAlignment="1" applyProtection="1"/>
    <xf numFmtId="0" fontId="9" fillId="0" borderId="0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left"/>
    </xf>
    <xf numFmtId="165" fontId="8" fillId="0" borderId="0" xfId="0" applyNumberFormat="1" applyFont="1" applyBorder="1" applyAlignment="1" applyProtection="1">
      <alignment horizontal="center"/>
    </xf>
    <xf numFmtId="0" fontId="3" fillId="0" borderId="0" xfId="0" applyFont="1" applyBorder="1" applyAlignment="1" applyProtection="1"/>
    <xf numFmtId="0" fontId="10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/>
    <xf numFmtId="0" fontId="5" fillId="0" borderId="0" xfId="0" applyFont="1" applyBorder="1" applyAlignment="1" applyProtection="1">
      <alignment horizontal="left"/>
    </xf>
    <xf numFmtId="0" fontId="13" fillId="0" borderId="0" xfId="0" applyFont="1" applyBorder="1" applyAlignment="1" applyProtection="1">
      <alignment horizontal="right" vertical="center"/>
    </xf>
    <xf numFmtId="0" fontId="14" fillId="0" borderId="0" xfId="0" applyFont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/>
    </xf>
    <xf numFmtId="0" fontId="5" fillId="0" borderId="0" xfId="0" applyFont="1" applyFill="1" applyBorder="1" applyAlignment="1" applyProtection="1">
      <alignment horizontal="left"/>
    </xf>
    <xf numFmtId="0" fontId="17" fillId="0" borderId="0" xfId="0" applyFont="1"/>
    <xf numFmtId="0" fontId="21" fillId="0" borderId="0" xfId="0" applyFont="1"/>
    <xf numFmtId="167" fontId="17" fillId="7" borderId="2" xfId="0" applyNumberFormat="1" applyFont="1" applyFill="1" applyBorder="1" applyAlignment="1" applyProtection="1">
      <alignment horizontal="center"/>
      <protection locked="0"/>
    </xf>
    <xf numFmtId="0" fontId="17" fillId="7" borderId="2" xfId="0" applyFont="1" applyFill="1" applyBorder="1" applyAlignment="1" applyProtection="1">
      <alignment horizontal="left"/>
      <protection locked="0"/>
    </xf>
    <xf numFmtId="167" fontId="17" fillId="0" borderId="2" xfId="0" applyNumberFormat="1" applyFont="1" applyBorder="1" applyAlignment="1" applyProtection="1">
      <alignment horizontal="center"/>
      <protection locked="0"/>
    </xf>
    <xf numFmtId="0" fontId="17" fillId="0" borderId="2" xfId="0" applyFont="1" applyBorder="1" applyAlignment="1" applyProtection="1">
      <alignment horizontal="left"/>
      <protection locked="0"/>
    </xf>
    <xf numFmtId="4" fontId="17" fillId="7" borderId="3" xfId="0" applyNumberFormat="1" applyFont="1" applyFill="1" applyBorder="1" applyAlignment="1" applyProtection="1">
      <alignment horizontal="right" indent="1"/>
      <protection locked="0"/>
    </xf>
    <xf numFmtId="2" fontId="17" fillId="7" borderId="3" xfId="0" applyNumberFormat="1" applyFont="1" applyFill="1" applyBorder="1" applyAlignment="1" applyProtection="1">
      <alignment horizontal="right" indent="1"/>
      <protection locked="0"/>
    </xf>
    <xf numFmtId="4" fontId="17" fillId="0" borderId="2" xfId="0" applyNumberFormat="1" applyFont="1" applyBorder="1" applyAlignment="1" applyProtection="1">
      <alignment horizontal="right" indent="1"/>
      <protection locked="0"/>
    </xf>
    <xf numFmtId="2" fontId="17" fillId="0" borderId="2" xfId="0" applyNumberFormat="1" applyFont="1" applyBorder="1" applyAlignment="1" applyProtection="1">
      <alignment horizontal="right" indent="1"/>
      <protection locked="0"/>
    </xf>
    <xf numFmtId="4" fontId="17" fillId="7" borderId="2" xfId="0" applyNumberFormat="1" applyFont="1" applyFill="1" applyBorder="1" applyAlignment="1" applyProtection="1">
      <alignment horizontal="right" indent="1"/>
      <protection locked="0"/>
    </xf>
    <xf numFmtId="2" fontId="17" fillId="7" borderId="2" xfId="0" applyNumberFormat="1" applyFont="1" applyFill="1" applyBorder="1" applyAlignment="1" applyProtection="1">
      <alignment horizontal="right" indent="1"/>
      <protection locked="0"/>
    </xf>
    <xf numFmtId="49" fontId="3" fillId="10" borderId="1" xfId="0" applyNumberFormat="1" applyFont="1" applyFill="1" applyBorder="1" applyAlignment="1" applyProtection="1">
      <alignment horizontal="left"/>
      <protection locked="0"/>
    </xf>
    <xf numFmtId="49" fontId="7" fillId="10" borderId="1" xfId="0" applyNumberFormat="1" applyFont="1" applyFill="1" applyBorder="1" applyAlignment="1" applyProtection="1">
      <alignment horizontal="left"/>
      <protection locked="0"/>
    </xf>
    <xf numFmtId="1" fontId="5" fillId="10" borderId="2" xfId="0" applyNumberFormat="1" applyFont="1" applyFill="1" applyBorder="1" applyAlignment="1" applyProtection="1">
      <alignment horizontal="left"/>
      <protection locked="0"/>
    </xf>
    <xf numFmtId="49" fontId="8" fillId="10" borderId="4" xfId="0" applyNumberFormat="1" applyFont="1" applyFill="1" applyBorder="1" applyAlignment="1" applyProtection="1">
      <protection locked="0"/>
    </xf>
    <xf numFmtId="0" fontId="8" fillId="0" borderId="0" xfId="0" applyFont="1" applyBorder="1" applyAlignment="1" applyProtection="1">
      <protection locked="0"/>
    </xf>
    <xf numFmtId="2" fontId="17" fillId="7" borderId="15" xfId="0" applyNumberFormat="1" applyFont="1" applyFill="1" applyBorder="1" applyAlignment="1" applyProtection="1">
      <alignment horizontal="right" indent="1"/>
      <protection locked="0"/>
    </xf>
    <xf numFmtId="2" fontId="17" fillId="0" borderId="16" xfId="0" applyNumberFormat="1" applyFont="1" applyBorder="1" applyAlignment="1" applyProtection="1">
      <alignment horizontal="right" indent="1"/>
      <protection locked="0"/>
    </xf>
    <xf numFmtId="2" fontId="17" fillId="7" borderId="16" xfId="0" applyNumberFormat="1" applyFont="1" applyFill="1" applyBorder="1" applyAlignment="1" applyProtection="1">
      <alignment horizontal="right" indent="1"/>
      <protection locked="0"/>
    </xf>
    <xf numFmtId="167" fontId="17" fillId="7" borderId="3" xfId="0" applyNumberFormat="1" applyFont="1" applyFill="1" applyBorder="1" applyAlignment="1" applyProtection="1">
      <alignment horizontal="center"/>
      <protection locked="0"/>
    </xf>
    <xf numFmtId="0" fontId="17" fillId="7" borderId="3" xfId="0" applyFont="1" applyFill="1" applyBorder="1" applyAlignment="1" applyProtection="1">
      <alignment horizontal="left"/>
      <protection locked="0"/>
    </xf>
    <xf numFmtId="49" fontId="17" fillId="4" borderId="3" xfId="0" applyNumberFormat="1" applyFont="1" applyFill="1" applyBorder="1" applyAlignment="1" applyProtection="1">
      <alignment horizontal="center"/>
      <protection locked="0"/>
    </xf>
    <xf numFmtId="4" fontId="17" fillId="10" borderId="3" xfId="0" applyNumberFormat="1" applyFont="1" applyFill="1" applyBorder="1" applyAlignment="1" applyProtection="1">
      <alignment horizontal="left"/>
      <protection locked="0"/>
    </xf>
    <xf numFmtId="4" fontId="17" fillId="10" borderId="2" xfId="0" applyNumberFormat="1" applyFont="1" applyFill="1" applyBorder="1" applyAlignment="1" applyProtection="1">
      <alignment horizontal="left"/>
      <protection locked="0"/>
    </xf>
    <xf numFmtId="2" fontId="17" fillId="7" borderId="1" xfId="0" applyNumberFormat="1" applyFont="1" applyFill="1" applyBorder="1" applyAlignment="1" applyProtection="1">
      <alignment horizontal="right" indent="1"/>
      <protection locked="0"/>
    </xf>
    <xf numFmtId="2" fontId="17" fillId="0" borderId="4" xfId="0" applyNumberFormat="1" applyFont="1" applyBorder="1" applyAlignment="1" applyProtection="1">
      <alignment horizontal="right" indent="1"/>
      <protection locked="0"/>
    </xf>
    <xf numFmtId="2" fontId="17" fillId="7" borderId="4" xfId="0" applyNumberFormat="1" applyFont="1" applyFill="1" applyBorder="1" applyAlignment="1" applyProtection="1">
      <alignment horizontal="right" indent="1"/>
      <protection locked="0"/>
    </xf>
    <xf numFmtId="0" fontId="7" fillId="2" borderId="0" xfId="0" applyFont="1" applyFill="1" applyBorder="1" applyAlignment="1" applyProtection="1">
      <alignment horizontal="left"/>
    </xf>
    <xf numFmtId="0" fontId="17" fillId="0" borderId="0" xfId="0" applyFont="1" applyBorder="1"/>
    <xf numFmtId="2" fontId="17" fillId="6" borderId="32" xfId="0" applyNumberFormat="1" applyFont="1" applyFill="1" applyBorder="1" applyAlignment="1" applyProtection="1">
      <alignment horizontal="right" indent="1"/>
      <protection locked="0"/>
    </xf>
    <xf numFmtId="2" fontId="17" fillId="0" borderId="43" xfId="0" applyNumberFormat="1" applyFont="1" applyBorder="1" applyAlignment="1" applyProtection="1">
      <alignment horizontal="right" indent="1"/>
      <protection locked="0"/>
    </xf>
    <xf numFmtId="0" fontId="3" fillId="0" borderId="0" xfId="0" applyFont="1" applyAlignment="1" applyProtection="1"/>
    <xf numFmtId="0" fontId="5" fillId="0" borderId="0" xfId="0" applyFont="1" applyAlignment="1" applyProtection="1">
      <alignment horizontal="right"/>
    </xf>
    <xf numFmtId="0" fontId="3" fillId="2" borderId="0" xfId="0" applyFont="1" applyFill="1" applyBorder="1" applyAlignment="1" applyProtection="1"/>
    <xf numFmtId="0" fontId="5" fillId="2" borderId="0" xfId="0" applyFont="1" applyFill="1" applyBorder="1" applyAlignment="1" applyProtection="1">
      <alignment horizontal="right"/>
    </xf>
    <xf numFmtId="0" fontId="7" fillId="0" borderId="0" xfId="0" applyFont="1" applyFill="1" applyAlignment="1" applyProtection="1"/>
    <xf numFmtId="0" fontId="3" fillId="0" borderId="0" xfId="0" applyFont="1" applyFill="1" applyAlignment="1" applyProtection="1"/>
    <xf numFmtId="0" fontId="24" fillId="6" borderId="21" xfId="0" applyFont="1" applyFill="1" applyBorder="1" applyAlignment="1" applyProtection="1">
      <alignment horizontal="center" wrapText="1"/>
    </xf>
    <xf numFmtId="0" fontId="24" fillId="6" borderId="20" xfId="0" applyFont="1" applyFill="1" applyBorder="1" applyAlignment="1" applyProtection="1">
      <alignment horizontal="center" wrapText="1"/>
    </xf>
    <xf numFmtId="0" fontId="24" fillId="6" borderId="8" xfId="0" applyFont="1" applyFill="1" applyBorder="1" applyAlignment="1" applyProtection="1">
      <alignment horizontal="center" wrapText="1"/>
    </xf>
    <xf numFmtId="164" fontId="24" fillId="6" borderId="21" xfId="0" applyNumberFormat="1" applyFont="1" applyFill="1" applyBorder="1" applyAlignment="1" applyProtection="1">
      <alignment horizontal="center" wrapText="1"/>
    </xf>
    <xf numFmtId="164" fontId="24" fillId="6" borderId="8" xfId="0" applyNumberFormat="1" applyFont="1" applyFill="1" applyBorder="1" applyAlignment="1" applyProtection="1">
      <alignment horizontal="center" wrapText="1"/>
    </xf>
    <xf numFmtId="2" fontId="24" fillId="6" borderId="21" xfId="0" applyNumberFormat="1" applyFont="1" applyFill="1" applyBorder="1" applyAlignment="1" applyProtection="1">
      <alignment horizontal="center" wrapText="1"/>
    </xf>
    <xf numFmtId="2" fontId="24" fillId="6" borderId="20" xfId="0" quotePrefix="1" applyNumberFormat="1" applyFont="1" applyFill="1" applyBorder="1" applyAlignment="1" applyProtection="1">
      <alignment horizontal="center" wrapText="1"/>
    </xf>
    <xf numFmtId="2" fontId="24" fillId="6" borderId="20" xfId="0" applyNumberFormat="1" applyFont="1" applyFill="1" applyBorder="1" applyAlignment="1" applyProtection="1">
      <alignment horizontal="center" wrapText="1"/>
    </xf>
    <xf numFmtId="0" fontId="0" fillId="6" borderId="31" xfId="0" applyFill="1" applyBorder="1" applyAlignment="1" applyProtection="1">
      <alignment horizontal="center"/>
    </xf>
    <xf numFmtId="2" fontId="24" fillId="6" borderId="30" xfId="0" applyNumberFormat="1" applyFont="1" applyFill="1" applyBorder="1" applyAlignment="1" applyProtection="1">
      <alignment horizontal="center" wrapText="1"/>
    </xf>
    <xf numFmtId="2" fontId="23" fillId="6" borderId="41" xfId="0" applyNumberFormat="1" applyFont="1" applyFill="1" applyBorder="1" applyProtection="1"/>
    <xf numFmtId="2" fontId="18" fillId="6" borderId="42" xfId="0" applyNumberFormat="1" applyFont="1" applyFill="1" applyBorder="1" applyProtection="1"/>
    <xf numFmtId="0" fontId="19" fillId="0" borderId="49" xfId="0" applyFont="1" applyBorder="1" applyProtection="1"/>
    <xf numFmtId="0" fontId="12" fillId="0" borderId="0" xfId="0" applyFont="1" applyFill="1" applyBorder="1" applyAlignment="1" applyProtection="1">
      <alignment horizontal="left"/>
    </xf>
    <xf numFmtId="166" fontId="6" fillId="10" borderId="2" xfId="0" applyNumberFormat="1" applyFont="1" applyFill="1" applyBorder="1" applyAlignment="1" applyProtection="1">
      <alignment horizontal="center"/>
      <protection locked="0"/>
    </xf>
    <xf numFmtId="0" fontId="17" fillId="0" borderId="0" xfId="0" applyFont="1" applyProtection="1">
      <protection locked="0"/>
    </xf>
    <xf numFmtId="4" fontId="18" fillId="0" borderId="0" xfId="0" applyNumberFormat="1" applyFont="1" applyProtection="1">
      <protection locked="0"/>
    </xf>
    <xf numFmtId="4" fontId="17" fillId="0" borderId="0" xfId="0" applyNumberFormat="1" applyFont="1" applyProtection="1">
      <protection locked="0"/>
    </xf>
    <xf numFmtId="0" fontId="5" fillId="0" borderId="0" xfId="0" applyFont="1" applyBorder="1" applyAlignment="1" applyProtection="1">
      <alignment horizontal="right"/>
    </xf>
    <xf numFmtId="0" fontId="5" fillId="0" borderId="0" xfId="0" applyFont="1" applyAlignment="1" applyProtection="1">
      <alignment horizontal="left"/>
    </xf>
    <xf numFmtId="0" fontId="2" fillId="0" borderId="0" xfId="0" applyFont="1" applyAlignment="1" applyProtection="1"/>
    <xf numFmtId="49" fontId="5" fillId="0" borderId="0" xfId="0" applyNumberFormat="1" applyFont="1" applyAlignment="1" applyProtection="1">
      <alignment horizontal="left"/>
    </xf>
    <xf numFmtId="49" fontId="5" fillId="0" borderId="0" xfId="0" applyNumberFormat="1" applyFont="1" applyAlignment="1" applyProtection="1">
      <alignment horizontal="right"/>
    </xf>
    <xf numFmtId="0" fontId="5" fillId="0" borderId="0" xfId="0" applyFont="1" applyAlignment="1" applyProtection="1"/>
    <xf numFmtId="49" fontId="5" fillId="0" borderId="0" xfId="0" applyNumberFormat="1" applyFont="1" applyAlignment="1" applyProtection="1">
      <alignment horizontal="right" vertical="top" wrapText="1"/>
    </xf>
    <xf numFmtId="0" fontId="20" fillId="5" borderId="9" xfId="0" applyFont="1" applyFill="1" applyBorder="1" applyProtection="1"/>
    <xf numFmtId="0" fontId="0" fillId="5" borderId="11" xfId="0" applyFill="1" applyBorder="1" applyAlignment="1" applyProtection="1">
      <alignment horizontal="center" wrapText="1"/>
    </xf>
    <xf numFmtId="0" fontId="0" fillId="5" borderId="14" xfId="0" applyFill="1" applyBorder="1" applyAlignment="1" applyProtection="1">
      <alignment horizontal="center" wrapText="1"/>
    </xf>
    <xf numFmtId="0" fontId="0" fillId="5" borderId="13" xfId="0" applyFill="1" applyBorder="1" applyAlignment="1" applyProtection="1">
      <alignment horizontal="center" wrapText="1"/>
    </xf>
    <xf numFmtId="0" fontId="0" fillId="5" borderId="12" xfId="0" applyFill="1" applyBorder="1" applyAlignment="1" applyProtection="1">
      <alignment horizontal="center" wrapText="1"/>
    </xf>
    <xf numFmtId="0" fontId="21" fillId="5" borderId="5" xfId="0" applyFont="1" applyFill="1" applyBorder="1" applyAlignment="1" applyProtection="1">
      <alignment horizontal="center" wrapText="1"/>
    </xf>
    <xf numFmtId="0" fontId="0" fillId="2" borderId="0" xfId="0" applyFill="1" applyBorder="1" applyAlignment="1" applyProtection="1">
      <alignment horizontal="left" wrapText="1"/>
    </xf>
    <xf numFmtId="0" fontId="0" fillId="8" borderId="10" xfId="0" applyFill="1" applyBorder="1" applyAlignment="1" applyProtection="1">
      <alignment horizontal="center" wrapText="1"/>
    </xf>
    <xf numFmtId="0" fontId="0" fillId="6" borderId="0" xfId="0" applyFill="1" applyBorder="1" applyAlignment="1" applyProtection="1">
      <alignment horizontal="center" wrapText="1"/>
    </xf>
    <xf numFmtId="0" fontId="0" fillId="6" borderId="7" xfId="0" applyFill="1" applyBorder="1" applyAlignment="1" applyProtection="1">
      <alignment horizontal="center" wrapText="1"/>
    </xf>
    <xf numFmtId="0" fontId="0" fillId="4" borderId="19" xfId="0" applyFill="1" applyBorder="1" applyAlignment="1" applyProtection="1">
      <alignment horizontal="center" wrapText="1"/>
    </xf>
    <xf numFmtId="0" fontId="0" fillId="4" borderId="0" xfId="0" applyFill="1" applyBorder="1" applyAlignment="1" applyProtection="1">
      <alignment horizontal="center" wrapText="1"/>
    </xf>
    <xf numFmtId="0" fontId="21" fillId="9" borderId="10" xfId="0" applyFont="1" applyFill="1" applyBorder="1" applyAlignment="1" applyProtection="1">
      <alignment horizontal="center" wrapText="1"/>
    </xf>
    <xf numFmtId="0" fontId="0" fillId="5" borderId="19" xfId="0" applyFill="1" applyBorder="1" applyAlignment="1" applyProtection="1">
      <alignment horizontal="center" wrapText="1"/>
    </xf>
    <xf numFmtId="0" fontId="0" fillId="5" borderId="7" xfId="0" applyFill="1" applyBorder="1" applyAlignment="1" applyProtection="1">
      <alignment horizontal="center" wrapText="1"/>
    </xf>
    <xf numFmtId="0" fontId="0" fillId="8" borderId="17" xfId="0" applyFill="1" applyBorder="1" applyAlignment="1" applyProtection="1">
      <alignment horizontal="center" wrapText="1"/>
    </xf>
    <xf numFmtId="0" fontId="0" fillId="8" borderId="6" xfId="0" applyFill="1" applyBorder="1" applyAlignment="1" applyProtection="1">
      <alignment horizontal="center" wrapText="1"/>
    </xf>
    <xf numFmtId="0" fontId="0" fillId="2" borderId="9" xfId="0" applyFill="1" applyBorder="1" applyProtection="1"/>
    <xf numFmtId="4" fontId="0" fillId="2" borderId="10" xfId="0" applyNumberFormat="1" applyFill="1" applyBorder="1" applyAlignment="1" applyProtection="1">
      <alignment vertical="center"/>
    </xf>
    <xf numFmtId="4" fontId="0" fillId="2" borderId="0" xfId="0" applyNumberFormat="1" applyFill="1" applyBorder="1" applyAlignment="1" applyProtection="1">
      <alignment vertical="center"/>
    </xf>
    <xf numFmtId="4" fontId="0" fillId="2" borderId="7" xfId="0" applyNumberFormat="1" applyFill="1" applyBorder="1" applyAlignment="1" applyProtection="1">
      <alignment vertical="center"/>
    </xf>
    <xf numFmtId="4" fontId="0" fillId="2" borderId="19" xfId="0" applyNumberFormat="1" applyFill="1" applyBorder="1" applyAlignment="1" applyProtection="1">
      <alignment vertical="center"/>
    </xf>
    <xf numFmtId="10" fontId="21" fillId="2" borderId="10" xfId="0" applyNumberFormat="1" applyFont="1" applyFill="1" applyBorder="1" applyProtection="1"/>
    <xf numFmtId="4" fontId="0" fillId="2" borderId="19" xfId="0" applyNumberFormat="1" applyFill="1" applyBorder="1" applyProtection="1"/>
    <xf numFmtId="4" fontId="0" fillId="2" borderId="7" xfId="0" applyNumberFormat="1" applyFill="1" applyBorder="1" applyProtection="1"/>
    <xf numFmtId="4" fontId="0" fillId="2" borderId="17" xfId="0" applyNumberFormat="1" applyFill="1" applyBorder="1" applyAlignment="1" applyProtection="1">
      <alignment vertical="center"/>
    </xf>
    <xf numFmtId="4" fontId="0" fillId="2" borderId="6" xfId="0" applyNumberFormat="1" applyFill="1" applyBorder="1" applyAlignment="1" applyProtection="1">
      <alignment vertical="center"/>
    </xf>
    <xf numFmtId="0" fontId="0" fillId="2" borderId="10" xfId="0" applyFill="1" applyBorder="1" applyProtection="1"/>
    <xf numFmtId="0" fontId="21" fillId="2" borderId="10" xfId="0" applyFont="1" applyFill="1" applyBorder="1" applyProtection="1"/>
    <xf numFmtId="4" fontId="21" fillId="2" borderId="10" xfId="0" applyNumberFormat="1" applyFont="1" applyFill="1" applyBorder="1" applyAlignment="1" applyProtection="1">
      <alignment vertical="center"/>
    </xf>
    <xf numFmtId="4" fontId="21" fillId="2" borderId="0" xfId="0" applyNumberFormat="1" applyFont="1" applyFill="1" applyBorder="1" applyAlignment="1" applyProtection="1">
      <alignment vertical="center"/>
    </xf>
    <xf numFmtId="4" fontId="21" fillId="2" borderId="7" xfId="0" applyNumberFormat="1" applyFont="1" applyFill="1" applyBorder="1" applyAlignment="1" applyProtection="1">
      <alignment vertical="center"/>
    </xf>
    <xf numFmtId="4" fontId="21" fillId="2" borderId="19" xfId="0" applyNumberFormat="1" applyFont="1" applyFill="1" applyBorder="1" applyAlignment="1" applyProtection="1">
      <alignment vertical="center"/>
    </xf>
    <xf numFmtId="0" fontId="0" fillId="2" borderId="11" xfId="0" applyFill="1" applyBorder="1" applyProtection="1"/>
    <xf numFmtId="4" fontId="0" fillId="2" borderId="11" xfId="0" applyNumberFormat="1" applyFill="1" applyBorder="1" applyAlignment="1" applyProtection="1">
      <alignment vertical="center"/>
    </xf>
    <xf numFmtId="4" fontId="0" fillId="2" borderId="20" xfId="0" applyNumberFormat="1" applyFill="1" applyBorder="1" applyAlignment="1" applyProtection="1">
      <alignment vertical="center"/>
    </xf>
    <xf numFmtId="4" fontId="0" fillId="2" borderId="8" xfId="0" applyNumberFormat="1" applyFill="1" applyBorder="1" applyAlignment="1" applyProtection="1">
      <alignment vertical="center"/>
    </xf>
    <xf numFmtId="4" fontId="0" fillId="2" borderId="21" xfId="0" applyNumberFormat="1" applyFill="1" applyBorder="1" applyAlignment="1" applyProtection="1">
      <alignment vertical="center"/>
    </xf>
    <xf numFmtId="10" fontId="21" fillId="2" borderId="11" xfId="0" applyNumberFormat="1" applyFont="1" applyFill="1" applyBorder="1" applyProtection="1"/>
    <xf numFmtId="4" fontId="0" fillId="2" borderId="21" xfId="0" applyNumberFormat="1" applyFill="1" applyBorder="1" applyProtection="1"/>
    <xf numFmtId="4" fontId="0" fillId="2" borderId="8" xfId="0" applyNumberFormat="1" applyFill="1" applyBorder="1" applyProtection="1"/>
    <xf numFmtId="2" fontId="18" fillId="11" borderId="33" xfId="0" applyNumberFormat="1" applyFont="1" applyFill="1" applyBorder="1" applyProtection="1"/>
    <xf numFmtId="2" fontId="18" fillId="11" borderId="38" xfId="0" applyNumberFormat="1" applyFont="1" applyFill="1" applyBorder="1" applyProtection="1"/>
    <xf numFmtId="2" fontId="18" fillId="11" borderId="15" xfId="0" applyNumberFormat="1" applyFont="1" applyFill="1" applyBorder="1" applyProtection="1"/>
    <xf numFmtId="2" fontId="18" fillId="11" borderId="3" xfId="0" applyNumberFormat="1" applyFont="1" applyFill="1" applyBorder="1" applyProtection="1"/>
    <xf numFmtId="2" fontId="18" fillId="11" borderId="25" xfId="0" applyNumberFormat="1" applyFont="1" applyFill="1" applyBorder="1" applyProtection="1"/>
    <xf numFmtId="4" fontId="23" fillId="11" borderId="48" xfId="0" applyNumberFormat="1" applyFont="1" applyFill="1" applyBorder="1" applyProtection="1"/>
    <xf numFmtId="2" fontId="18" fillId="11" borderId="34" xfId="0" applyNumberFormat="1" applyFont="1" applyFill="1" applyBorder="1" applyProtection="1"/>
    <xf numFmtId="4" fontId="23" fillId="11" borderId="27" xfId="0" applyNumberFormat="1" applyFont="1" applyFill="1" applyBorder="1" applyProtection="1"/>
    <xf numFmtId="2" fontId="18" fillId="11" borderId="39" xfId="0" applyNumberFormat="1" applyFont="1" applyFill="1" applyBorder="1" applyProtection="1"/>
    <xf numFmtId="4" fontId="23" fillId="11" borderId="10" xfId="0" applyNumberFormat="1" applyFont="1" applyFill="1" applyBorder="1" applyProtection="1"/>
    <xf numFmtId="2" fontId="18" fillId="11" borderId="35" xfId="0" applyNumberFormat="1" applyFont="1" applyFill="1" applyBorder="1" applyProtection="1"/>
    <xf numFmtId="2" fontId="18" fillId="11" borderId="16" xfId="0" applyNumberFormat="1" applyFont="1" applyFill="1" applyBorder="1" applyProtection="1"/>
    <xf numFmtId="2" fontId="18" fillId="11" borderId="2" xfId="0" applyNumberFormat="1" applyFont="1" applyFill="1" applyBorder="1" applyProtection="1"/>
    <xf numFmtId="2" fontId="18" fillId="11" borderId="26" xfId="0" applyNumberFormat="1" applyFont="1" applyFill="1" applyBorder="1" applyProtection="1"/>
    <xf numFmtId="2" fontId="18" fillId="11" borderId="36" xfId="0" applyNumberFormat="1" applyFont="1" applyFill="1" applyBorder="1" applyProtection="1"/>
    <xf numFmtId="2" fontId="18" fillId="11" borderId="40" xfId="0" applyNumberFormat="1" applyFont="1" applyFill="1" applyBorder="1" applyProtection="1"/>
    <xf numFmtId="2" fontId="18" fillId="11" borderId="22" xfId="0" applyNumberFormat="1" applyFont="1" applyFill="1" applyBorder="1" applyProtection="1"/>
    <xf numFmtId="2" fontId="18" fillId="11" borderId="23" xfId="0" applyNumberFormat="1" applyFont="1" applyFill="1" applyBorder="1" applyProtection="1"/>
    <xf numFmtId="2" fontId="18" fillId="11" borderId="29" xfId="0" applyNumberFormat="1" applyFont="1" applyFill="1" applyBorder="1" applyProtection="1"/>
    <xf numFmtId="4" fontId="23" fillId="11" borderId="28" xfId="0" applyNumberFormat="1" applyFont="1" applyFill="1" applyBorder="1" applyProtection="1"/>
    <xf numFmtId="2" fontId="23" fillId="10" borderId="44" xfId="0" applyNumberFormat="1" applyFont="1" applyFill="1" applyBorder="1" applyProtection="1"/>
    <xf numFmtId="2" fontId="23" fillId="10" borderId="45" xfId="0" applyNumberFormat="1" applyFont="1" applyFill="1" applyBorder="1" applyProtection="1"/>
    <xf numFmtId="2" fontId="23" fillId="10" borderId="14" xfId="0" applyNumberFormat="1" applyFont="1" applyFill="1" applyBorder="1" applyProtection="1"/>
    <xf numFmtId="2" fontId="23" fillId="10" borderId="13" xfId="0" applyNumberFormat="1" applyFont="1" applyFill="1" applyBorder="1" applyProtection="1"/>
    <xf numFmtId="4" fontId="23" fillId="11" borderId="11" xfId="0" applyNumberFormat="1" applyFont="1" applyFill="1" applyBorder="1" applyProtection="1"/>
    <xf numFmtId="0" fontId="23" fillId="10" borderId="14" xfId="0" applyFont="1" applyFill="1" applyBorder="1" applyAlignment="1" applyProtection="1">
      <alignment horizontal="center"/>
    </xf>
    <xf numFmtId="0" fontId="21" fillId="10" borderId="37" xfId="0" applyFont="1" applyFill="1" applyBorder="1" applyAlignment="1" applyProtection="1">
      <alignment horizontal="center"/>
    </xf>
    <xf numFmtId="0" fontId="21" fillId="10" borderId="5" xfId="0" applyFont="1" applyFill="1" applyBorder="1" applyAlignment="1" applyProtection="1">
      <alignment horizontal="center"/>
    </xf>
    <xf numFmtId="2" fontId="24" fillId="10" borderId="14" xfId="0" quotePrefix="1" applyNumberFormat="1" applyFont="1" applyFill="1" applyBorder="1" applyAlignment="1" applyProtection="1">
      <alignment horizontal="center" wrapText="1"/>
    </xf>
    <xf numFmtId="2" fontId="24" fillId="10" borderId="37" xfId="0" applyNumberFormat="1" applyFont="1" applyFill="1" applyBorder="1" applyAlignment="1" applyProtection="1">
      <alignment horizontal="center" wrapText="1"/>
    </xf>
    <xf numFmtId="0" fontId="26" fillId="10" borderId="14" xfId="0" applyFont="1" applyFill="1" applyBorder="1" applyAlignment="1" applyProtection="1">
      <alignment horizontal="center" wrapText="1"/>
    </xf>
    <xf numFmtId="0" fontId="26" fillId="10" borderId="13" xfId="0" applyFont="1" applyFill="1" applyBorder="1" applyAlignment="1" applyProtection="1">
      <alignment horizontal="center" wrapText="1"/>
    </xf>
    <xf numFmtId="4" fontId="24" fillId="10" borderId="10" xfId="0" applyNumberFormat="1" applyFont="1" applyFill="1" applyBorder="1" applyAlignment="1" applyProtection="1">
      <alignment horizontal="center" wrapText="1"/>
    </xf>
    <xf numFmtId="0" fontId="17" fillId="0" borderId="0" xfId="0" applyFont="1" applyProtection="1"/>
    <xf numFmtId="0" fontId="14" fillId="10" borderId="2" xfId="0" applyFont="1" applyFill="1" applyBorder="1" applyAlignment="1" applyProtection="1">
      <alignment horizontal="center" vertical="center"/>
    </xf>
    <xf numFmtId="14" fontId="14" fillId="10" borderId="2" xfId="0" applyNumberFormat="1" applyFont="1" applyFill="1" applyBorder="1" applyAlignment="1" applyProtection="1">
      <alignment horizontal="center" vertical="center"/>
    </xf>
    <xf numFmtId="14" fontId="14" fillId="0" borderId="0" xfId="0" applyNumberFormat="1" applyFont="1" applyFill="1" applyBorder="1" applyAlignment="1" applyProtection="1">
      <alignment horizontal="center" vertical="center"/>
    </xf>
    <xf numFmtId="4" fontId="3" fillId="12" borderId="0" xfId="0" applyNumberFormat="1" applyFont="1" applyFill="1" applyBorder="1" applyAlignment="1" applyProtection="1">
      <alignment horizontal="right"/>
    </xf>
    <xf numFmtId="4" fontId="3" fillId="12" borderId="0" xfId="0" applyNumberFormat="1" applyFont="1" applyFill="1" applyBorder="1" applyAlignment="1" applyProtection="1">
      <alignment horizontal="right" readingOrder="1"/>
    </xf>
    <xf numFmtId="4" fontId="3" fillId="12" borderId="1" xfId="0" applyNumberFormat="1" applyFont="1" applyFill="1" applyBorder="1" applyAlignment="1" applyProtection="1">
      <alignment horizontal="right" readingOrder="1"/>
    </xf>
    <xf numFmtId="164" fontId="8" fillId="12" borderId="0" xfId="0" applyNumberFormat="1" applyFont="1" applyFill="1" applyBorder="1" applyAlignment="1" applyProtection="1">
      <alignment readingOrder="1"/>
    </xf>
    <xf numFmtId="164" fontId="8" fillId="12" borderId="46" xfId="0" applyNumberFormat="1" applyFont="1" applyFill="1" applyBorder="1" applyAlignment="1" applyProtection="1">
      <alignment readingOrder="1"/>
    </xf>
    <xf numFmtId="164" fontId="25" fillId="12" borderId="47" xfId="0" applyNumberFormat="1" applyFont="1" applyFill="1" applyBorder="1" applyAlignment="1" applyProtection="1">
      <alignment readingOrder="1"/>
    </xf>
    <xf numFmtId="164" fontId="25" fillId="8" borderId="0" xfId="0" applyNumberFormat="1" applyFont="1" applyFill="1" applyBorder="1" applyAlignment="1" applyProtection="1">
      <alignment readingOrder="1"/>
    </xf>
    <xf numFmtId="164" fontId="25" fillId="12" borderId="24" xfId="0" applyNumberFormat="1" applyFont="1" applyFill="1" applyBorder="1" applyAlignment="1" applyProtection="1">
      <alignment readingOrder="1"/>
    </xf>
    <xf numFmtId="164" fontId="25" fillId="12" borderId="0" xfId="0" applyNumberFormat="1" applyFont="1" applyFill="1" applyBorder="1" applyAlignment="1" applyProtection="1">
      <alignment readingOrder="1"/>
    </xf>
    <xf numFmtId="0" fontId="5" fillId="0" borderId="0" xfId="0" applyFont="1" applyBorder="1" applyAlignment="1" applyProtection="1">
      <alignment horizontal="right"/>
    </xf>
    <xf numFmtId="0" fontId="3" fillId="0" borderId="0" xfId="0" applyFont="1" applyAlignment="1" applyProtection="1">
      <alignment horizontal="right"/>
    </xf>
    <xf numFmtId="0" fontId="16" fillId="0" borderId="0" xfId="0" applyFont="1" applyFill="1" applyBorder="1" applyAlignment="1" applyProtection="1">
      <alignment horizontal="left" vertical="top" wrapText="1"/>
    </xf>
    <xf numFmtId="0" fontId="30" fillId="15" borderId="0" xfId="4" applyFill="1" applyAlignment="1" applyProtection="1">
      <alignment horizontal="center"/>
    </xf>
    <xf numFmtId="0" fontId="15" fillId="14" borderId="0" xfId="0" applyFont="1" applyFill="1" applyAlignment="1" applyProtection="1">
      <alignment horizontal="center"/>
    </xf>
    <xf numFmtId="0" fontId="0" fillId="14" borderId="0" xfId="0" applyFill="1" applyAlignment="1" applyProtection="1">
      <alignment horizontal="center"/>
    </xf>
    <xf numFmtId="0" fontId="10" fillId="15" borderId="0" xfId="0" applyFont="1" applyFill="1" applyAlignment="1" applyProtection="1">
      <alignment horizontal="center"/>
    </xf>
    <xf numFmtId="0" fontId="2" fillId="15" borderId="0" xfId="0" applyFont="1" applyFill="1" applyAlignment="1" applyProtection="1">
      <alignment horizontal="center"/>
    </xf>
    <xf numFmtId="0" fontId="29" fillId="15" borderId="0" xfId="0" applyFont="1" applyFill="1" applyAlignment="1" applyProtection="1">
      <alignment horizontal="center"/>
    </xf>
    <xf numFmtId="0" fontId="2" fillId="0" borderId="0" xfId="0" applyFont="1" applyAlignment="1" applyProtection="1">
      <alignment vertical="top" wrapText="1"/>
    </xf>
    <xf numFmtId="0" fontId="0" fillId="0" borderId="0" xfId="0" applyFont="1" applyAlignment="1" applyProtection="1">
      <alignment vertical="top" wrapText="1"/>
    </xf>
    <xf numFmtId="0" fontId="27" fillId="0" borderId="0" xfId="0" applyFont="1" applyAlignment="1" applyProtection="1">
      <alignment horizontal="left"/>
    </xf>
    <xf numFmtId="0" fontId="28" fillId="0" borderId="0" xfId="0" applyFont="1" applyAlignment="1" applyProtection="1"/>
    <xf numFmtId="0" fontId="17" fillId="13" borderId="29" xfId="0" applyFont="1" applyFill="1" applyBorder="1" applyAlignment="1" applyProtection="1">
      <alignment horizontal="center" vertical="top" wrapText="1"/>
    </xf>
    <xf numFmtId="0" fontId="17" fillId="13" borderId="18" xfId="0" applyFont="1" applyFill="1" applyBorder="1" applyAlignment="1" applyProtection="1">
      <alignment horizontal="center" vertical="top" wrapText="1"/>
    </xf>
    <xf numFmtId="0" fontId="17" fillId="13" borderId="22" xfId="0" applyFont="1" applyFill="1" applyBorder="1" applyAlignment="1" applyProtection="1">
      <alignment horizontal="center" vertical="top" wrapText="1"/>
    </xf>
    <xf numFmtId="0" fontId="17" fillId="13" borderId="50" xfId="0" applyFont="1" applyFill="1" applyBorder="1" applyAlignment="1" applyProtection="1">
      <alignment horizontal="center" vertical="top" wrapText="1"/>
    </xf>
    <xf numFmtId="0" fontId="17" fillId="13" borderId="0" xfId="0" applyFont="1" applyFill="1" applyAlignment="1" applyProtection="1">
      <alignment horizontal="center" vertical="top" wrapText="1"/>
    </xf>
    <xf numFmtId="0" fontId="17" fillId="13" borderId="51" xfId="0" applyFont="1" applyFill="1" applyBorder="1" applyAlignment="1" applyProtection="1">
      <alignment horizontal="center" vertical="top" wrapText="1"/>
    </xf>
    <xf numFmtId="0" fontId="17" fillId="13" borderId="25" xfId="0" applyFont="1" applyFill="1" applyBorder="1" applyAlignment="1" applyProtection="1">
      <alignment horizontal="center" vertical="top" wrapText="1"/>
    </xf>
    <xf numFmtId="0" fontId="17" fillId="13" borderId="1" xfId="0" applyFont="1" applyFill="1" applyBorder="1" applyAlignment="1" applyProtection="1">
      <alignment horizontal="center" vertical="top" wrapText="1"/>
    </xf>
    <xf numFmtId="0" fontId="17" fillId="13" borderId="15" xfId="0" applyFont="1" applyFill="1" applyBorder="1" applyAlignment="1" applyProtection="1">
      <alignment horizontal="center" vertical="top" wrapText="1"/>
    </xf>
    <xf numFmtId="0" fontId="26" fillId="10" borderId="14" xfId="0" applyFont="1" applyFill="1" applyBorder="1" applyAlignment="1" applyProtection="1">
      <alignment horizontal="center"/>
    </xf>
    <xf numFmtId="0" fontId="26" fillId="10" borderId="13" xfId="0" applyFont="1" applyFill="1" applyBorder="1" applyAlignment="1" applyProtection="1">
      <alignment horizontal="center"/>
    </xf>
    <xf numFmtId="0" fontId="23" fillId="6" borderId="12" xfId="0" applyFont="1" applyFill="1" applyBorder="1" applyAlignment="1" applyProtection="1">
      <alignment horizontal="center"/>
    </xf>
    <xf numFmtId="0" fontId="21" fillId="6" borderId="14" xfId="0" applyFont="1" applyFill="1" applyBorder="1" applyAlignment="1" applyProtection="1">
      <alignment horizontal="center"/>
    </xf>
    <xf numFmtId="0" fontId="21" fillId="6" borderId="13" xfId="0" applyFont="1" applyFill="1" applyBorder="1" applyAlignment="1" applyProtection="1">
      <alignment horizontal="center"/>
    </xf>
    <xf numFmtId="2" fontId="23" fillId="6" borderId="12" xfId="0" applyNumberFormat="1" applyFont="1" applyFill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22" fillId="9" borderId="12" xfId="0" applyFont="1" applyFill="1" applyBorder="1" applyAlignment="1" applyProtection="1">
      <alignment horizontal="center"/>
    </xf>
    <xf numFmtId="0" fontId="20" fillId="9" borderId="14" xfId="0" applyFont="1" applyFill="1" applyBorder="1" applyAlignment="1" applyProtection="1">
      <alignment horizontal="center"/>
    </xf>
    <xf numFmtId="0" fontId="20" fillId="9" borderId="13" xfId="0" applyFont="1" applyFill="1" applyBorder="1" applyAlignment="1" applyProtection="1">
      <alignment horizontal="center"/>
    </xf>
    <xf numFmtId="0" fontId="22" fillId="9" borderId="14" xfId="0" applyFont="1" applyFill="1" applyBorder="1" applyAlignment="1" applyProtection="1">
      <alignment horizontal="center"/>
    </xf>
    <xf numFmtId="0" fontId="22" fillId="9" borderId="13" xfId="0" applyFont="1" applyFill="1" applyBorder="1" applyAlignment="1" applyProtection="1">
      <alignment horizontal="center"/>
    </xf>
  </cellXfs>
  <cellStyles count="5">
    <cellStyle name="Hyperlink" xfId="4" builtinId="8"/>
    <cellStyle name="Normal" xfId="0" builtinId="0"/>
    <cellStyle name="Normal 2" xfId="1" xr:uid="{70B58CBD-689B-4773-A066-BAE3C68FF51C}"/>
    <cellStyle name="Normal 3" xfId="2" xr:uid="{4563B6C9-EBD5-4037-B6E4-20B920F17E5C}"/>
    <cellStyle name="Normal_Village Software" xfId="3" xr:uid="{429E4F86-29AC-4A10-A07E-5B00E4967306}"/>
  </cellStyles>
  <dxfs count="6">
    <dxf>
      <fill>
        <patternFill>
          <bgColor theme="8" tint="0.79998168889431442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FFFF99"/>
      <color rgb="FFE8F6FC"/>
      <color rgb="FFFFFFCC"/>
      <color rgb="FFE1E1FF"/>
      <color rgb="FFFECC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725benefits.org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0C755-96F7-4333-8B72-ACA255A303DD}">
  <dimension ref="A1:M44"/>
  <sheetViews>
    <sheetView zoomScale="80" zoomScaleNormal="80" zoomScaleSheetLayoutView="100" workbookViewId="0">
      <selection activeCell="B1" sqref="B1"/>
    </sheetView>
  </sheetViews>
  <sheetFormatPr defaultColWidth="9.140625" defaultRowHeight="17.25" x14ac:dyDescent="0.35"/>
  <cols>
    <col min="1" max="1" width="20.140625" style="2" customWidth="1"/>
    <col min="2" max="2" width="42.28515625" style="2" customWidth="1"/>
    <col min="3" max="3" width="29.42578125" style="2" customWidth="1"/>
    <col min="4" max="4" width="22.7109375" style="2" customWidth="1"/>
    <col min="5" max="5" width="12.28515625" style="2" customWidth="1"/>
    <col min="6" max="13" width="9.140625" style="2"/>
    <col min="14" max="16384" width="9.140625" style="1"/>
  </cols>
  <sheetData>
    <row r="1" spans="1:13" ht="18" customHeight="1" x14ac:dyDescent="0.35">
      <c r="A1" s="3" t="s">
        <v>27</v>
      </c>
      <c r="B1" s="35"/>
      <c r="C1" s="4" t="s">
        <v>28</v>
      </c>
      <c r="D1" s="37"/>
      <c r="L1" s="5"/>
      <c r="M1" s="6"/>
    </row>
    <row r="2" spans="1:13" ht="18" customHeight="1" x14ac:dyDescent="0.35">
      <c r="A2" s="7" t="s">
        <v>29</v>
      </c>
      <c r="B2" s="36"/>
      <c r="C2" s="8"/>
      <c r="D2" s="8"/>
      <c r="E2" s="9"/>
      <c r="F2" s="10"/>
      <c r="G2" s="10"/>
      <c r="H2" s="10"/>
      <c r="I2" s="10"/>
      <c r="J2" s="10"/>
      <c r="K2" s="10"/>
      <c r="L2" s="10"/>
      <c r="M2" s="10"/>
    </row>
    <row r="3" spans="1:13" ht="18" customHeight="1" x14ac:dyDescent="0.4">
      <c r="A3" s="7" t="s">
        <v>30</v>
      </c>
      <c r="B3" s="38"/>
      <c r="C3" s="39"/>
      <c r="D3" s="39"/>
      <c r="E3" s="11"/>
      <c r="F3" s="12"/>
      <c r="G3" s="12"/>
      <c r="H3" s="13"/>
      <c r="I3" s="13"/>
      <c r="J3" s="13"/>
      <c r="K3" s="13"/>
      <c r="L3" s="13"/>
      <c r="M3" s="14"/>
    </row>
    <row r="4" spans="1:13" ht="21.75" customHeight="1" x14ac:dyDescent="0.35">
      <c r="A4" s="55"/>
      <c r="B4" s="173" t="s">
        <v>31</v>
      </c>
      <c r="C4" s="174"/>
      <c r="D4" s="75"/>
      <c r="E4" s="15"/>
      <c r="F4" s="15"/>
      <c r="G4" s="15"/>
      <c r="H4" s="16"/>
      <c r="I4" s="16"/>
      <c r="J4" s="16"/>
      <c r="K4" s="15"/>
      <c r="L4" s="17"/>
      <c r="M4" s="15"/>
    </row>
    <row r="5" spans="1:13" ht="18" customHeight="1" x14ac:dyDescent="0.35">
      <c r="A5" s="18"/>
      <c r="B5" s="4"/>
      <c r="C5" s="55"/>
      <c r="D5" s="55"/>
      <c r="E5" s="15"/>
      <c r="F5" s="15"/>
      <c r="G5" s="15"/>
      <c r="H5" s="16"/>
      <c r="I5" s="16"/>
      <c r="J5" s="16"/>
      <c r="K5" s="15"/>
      <c r="L5" s="17"/>
      <c r="M5" s="15"/>
    </row>
    <row r="6" spans="1:13" ht="18" customHeight="1" x14ac:dyDescent="0.35">
      <c r="A6" s="18"/>
      <c r="B6" s="56" t="s">
        <v>90</v>
      </c>
      <c r="C6" s="57" t="s">
        <v>32</v>
      </c>
      <c r="D6" s="164">
        <f>'Fringe Detail'!I129</f>
        <v>0</v>
      </c>
      <c r="E6" s="15"/>
      <c r="F6" s="15"/>
      <c r="G6" s="15"/>
      <c r="H6" s="16"/>
      <c r="I6" s="16"/>
      <c r="J6" s="16"/>
      <c r="K6" s="15"/>
      <c r="L6" s="17"/>
      <c r="M6" s="15"/>
    </row>
    <row r="7" spans="1:13" ht="18" customHeight="1" x14ac:dyDescent="0.35">
      <c r="A7" s="18"/>
      <c r="B7" s="4"/>
      <c r="C7" s="57" t="s">
        <v>33</v>
      </c>
      <c r="D7" s="165">
        <f>'Fringe Detail'!J129</f>
        <v>0</v>
      </c>
      <c r="E7" s="15"/>
      <c r="F7" s="15"/>
      <c r="G7" s="15"/>
      <c r="H7" s="16"/>
      <c r="I7" s="16"/>
      <c r="J7" s="16"/>
      <c r="K7" s="15"/>
      <c r="L7" s="17"/>
      <c r="M7" s="15"/>
    </row>
    <row r="8" spans="1:13" ht="18" customHeight="1" x14ac:dyDescent="0.35">
      <c r="A8" s="18"/>
      <c r="B8" s="4"/>
      <c r="C8" s="57" t="s">
        <v>34</v>
      </c>
      <c r="D8" s="166">
        <f>'Fringe Detail'!K129</f>
        <v>0</v>
      </c>
      <c r="E8" s="15"/>
      <c r="F8" s="15"/>
      <c r="G8" s="15"/>
      <c r="H8" s="16"/>
      <c r="I8" s="16"/>
      <c r="J8" s="16"/>
      <c r="K8" s="15"/>
      <c r="L8" s="17"/>
      <c r="M8" s="15"/>
    </row>
    <row r="9" spans="1:13" ht="18" customHeight="1" x14ac:dyDescent="0.35">
      <c r="A9" s="18"/>
      <c r="B9" s="4"/>
      <c r="C9" s="57" t="s">
        <v>35</v>
      </c>
      <c r="D9" s="165">
        <f>'Fringe Detail'!O129</f>
        <v>0</v>
      </c>
      <c r="E9" s="15"/>
      <c r="F9" s="15"/>
      <c r="G9" s="15"/>
      <c r="H9" s="16"/>
      <c r="I9" s="16"/>
      <c r="J9" s="16"/>
      <c r="K9" s="15"/>
      <c r="L9" s="17"/>
      <c r="M9" s="15"/>
    </row>
    <row r="10" spans="1:13" ht="18" customHeight="1" x14ac:dyDescent="0.35">
      <c r="A10" s="18"/>
      <c r="B10" s="4"/>
      <c r="C10" s="57" t="s">
        <v>36</v>
      </c>
      <c r="D10" s="165">
        <f>'Fringe Detail'!P129</f>
        <v>0</v>
      </c>
      <c r="E10" s="15"/>
      <c r="F10" s="15"/>
      <c r="G10" s="15"/>
      <c r="H10" s="16"/>
      <c r="I10" s="16"/>
      <c r="J10" s="16"/>
      <c r="K10" s="15"/>
      <c r="L10" s="17"/>
      <c r="M10" s="15"/>
    </row>
    <row r="11" spans="1:13" ht="20.25" customHeight="1" x14ac:dyDescent="0.4">
      <c r="A11" s="18"/>
      <c r="B11" s="58" t="s">
        <v>91</v>
      </c>
      <c r="C11" s="55"/>
      <c r="D11" s="167">
        <f>'Fringe Detail'!H129</f>
        <v>0</v>
      </c>
      <c r="E11" s="15"/>
      <c r="F11" s="15"/>
      <c r="G11" s="15"/>
      <c r="H11" s="16"/>
      <c r="I11" s="16"/>
      <c r="J11" s="16"/>
      <c r="K11" s="15"/>
      <c r="L11" s="17"/>
      <c r="M11" s="15"/>
    </row>
    <row r="12" spans="1:13" ht="20.25" customHeight="1" x14ac:dyDescent="0.4">
      <c r="A12" s="18"/>
      <c r="B12" s="79" t="s">
        <v>82</v>
      </c>
      <c r="C12" s="51" t="s">
        <v>78</v>
      </c>
      <c r="D12" s="167">
        <f>'Fringe Detail'!Q129</f>
        <v>0</v>
      </c>
      <c r="E12" s="15"/>
      <c r="F12" s="15"/>
      <c r="G12" s="15"/>
      <c r="H12" s="16"/>
      <c r="I12" s="16"/>
      <c r="J12" s="16"/>
      <c r="K12" s="15"/>
      <c r="L12" s="17"/>
      <c r="M12" s="15"/>
    </row>
    <row r="13" spans="1:13" ht="20.25" customHeight="1" x14ac:dyDescent="0.4">
      <c r="A13" s="18"/>
      <c r="B13" s="4"/>
      <c r="C13" s="51" t="s">
        <v>61</v>
      </c>
      <c r="D13" s="167">
        <f>'Fringe Detail'!R129</f>
        <v>0</v>
      </c>
      <c r="E13" s="15"/>
      <c r="F13" s="15"/>
      <c r="G13" s="15"/>
      <c r="H13" s="16"/>
      <c r="I13" s="16"/>
      <c r="J13" s="16"/>
      <c r="K13" s="15"/>
      <c r="L13" s="17"/>
      <c r="M13" s="15"/>
    </row>
    <row r="14" spans="1:13" ht="20.25" customHeight="1" x14ac:dyDescent="0.4">
      <c r="A14" s="18"/>
      <c r="B14" s="4"/>
      <c r="C14" s="51" t="s">
        <v>83</v>
      </c>
      <c r="D14" s="167">
        <f>'Fringe Detail'!S129</f>
        <v>0</v>
      </c>
      <c r="E14" s="15"/>
      <c r="F14" s="15"/>
      <c r="G14" s="15"/>
      <c r="H14" s="16"/>
      <c r="I14" s="16"/>
      <c r="J14" s="16"/>
      <c r="K14" s="15"/>
      <c r="L14" s="17"/>
      <c r="M14" s="15"/>
    </row>
    <row r="15" spans="1:13" ht="20.25" customHeight="1" x14ac:dyDescent="0.4">
      <c r="A15" s="18"/>
      <c r="B15" s="4"/>
      <c r="C15" s="51" t="s">
        <v>84</v>
      </c>
      <c r="D15" s="167">
        <f>'Fringe Detail'!T129</f>
        <v>0</v>
      </c>
      <c r="E15" s="15"/>
      <c r="F15" s="15"/>
      <c r="G15" s="15"/>
      <c r="H15" s="16"/>
      <c r="I15" s="16"/>
      <c r="J15" s="16"/>
      <c r="K15" s="15"/>
      <c r="L15" s="17"/>
      <c r="M15" s="15"/>
    </row>
    <row r="16" spans="1:13" ht="20.25" customHeight="1" x14ac:dyDescent="0.4">
      <c r="A16" s="18"/>
      <c r="B16" s="4"/>
      <c r="C16" s="51" t="s">
        <v>93</v>
      </c>
      <c r="D16" s="167">
        <f>'Fringe Detail'!U129</f>
        <v>0</v>
      </c>
      <c r="E16" s="15"/>
      <c r="F16" s="15"/>
      <c r="G16" s="15"/>
      <c r="H16" s="16"/>
      <c r="I16" s="16"/>
      <c r="J16" s="16"/>
      <c r="K16" s="15"/>
      <c r="L16" s="17"/>
      <c r="M16" s="15"/>
    </row>
    <row r="17" spans="1:13" ht="20.25" customHeight="1" x14ac:dyDescent="0.4">
      <c r="A17" s="18"/>
      <c r="B17" s="4"/>
      <c r="C17" s="51" t="s">
        <v>52</v>
      </c>
      <c r="D17" s="167">
        <f>'Fringe Detail'!V129</f>
        <v>0</v>
      </c>
      <c r="E17" s="15"/>
      <c r="F17" s="15"/>
      <c r="G17" s="15"/>
      <c r="H17" s="16"/>
      <c r="I17" s="16"/>
      <c r="J17" s="16"/>
      <c r="K17" s="15"/>
      <c r="L17" s="17"/>
      <c r="M17" s="15"/>
    </row>
    <row r="18" spans="1:13" ht="20.25" customHeight="1" x14ac:dyDescent="0.4">
      <c r="A18" s="18"/>
      <c r="B18" s="4"/>
      <c r="C18" s="51" t="s">
        <v>85</v>
      </c>
      <c r="D18" s="167">
        <f>'Fringe Detail'!W129</f>
        <v>0</v>
      </c>
      <c r="E18" s="15"/>
      <c r="F18" s="15"/>
      <c r="G18" s="15"/>
      <c r="H18" s="16"/>
      <c r="I18" s="16"/>
      <c r="J18" s="16"/>
      <c r="K18" s="15"/>
      <c r="L18" s="17"/>
      <c r="M18" s="15"/>
    </row>
    <row r="19" spans="1:13" ht="20.25" customHeight="1" x14ac:dyDescent="0.4">
      <c r="A19" s="18"/>
      <c r="B19" s="4"/>
      <c r="C19" s="51" t="s">
        <v>86</v>
      </c>
      <c r="D19" s="167">
        <f>'Fringe Detail'!X129</f>
        <v>0</v>
      </c>
      <c r="E19" s="15"/>
      <c r="F19" s="15"/>
      <c r="G19" s="15"/>
      <c r="H19" s="16"/>
      <c r="I19" s="16"/>
      <c r="J19" s="16"/>
      <c r="K19" s="15"/>
      <c r="L19" s="17"/>
      <c r="M19" s="15"/>
    </row>
    <row r="20" spans="1:13" ht="20.25" customHeight="1" x14ac:dyDescent="0.4">
      <c r="A20" s="18"/>
      <c r="B20" s="4"/>
      <c r="C20" s="51" t="s">
        <v>67</v>
      </c>
      <c r="D20" s="167">
        <f>'Fringe Detail'!Y129</f>
        <v>0</v>
      </c>
      <c r="E20" s="15"/>
      <c r="F20" s="15"/>
      <c r="G20" s="15"/>
      <c r="H20" s="16"/>
      <c r="I20" s="16"/>
      <c r="J20" s="16"/>
      <c r="K20" s="15"/>
      <c r="L20" s="17"/>
      <c r="M20" s="15"/>
    </row>
    <row r="21" spans="1:13" ht="20.25" customHeight="1" x14ac:dyDescent="0.4">
      <c r="A21" s="18"/>
      <c r="B21" s="4"/>
      <c r="C21" s="51" t="s">
        <v>87</v>
      </c>
      <c r="D21" s="167">
        <f>'Fringe Detail'!Z129</f>
        <v>0</v>
      </c>
      <c r="E21" s="15"/>
      <c r="F21" s="15"/>
      <c r="G21" s="15"/>
      <c r="H21" s="16"/>
      <c r="I21" s="16"/>
      <c r="J21" s="16"/>
      <c r="K21" s="15"/>
      <c r="L21" s="17"/>
      <c r="M21" s="15"/>
    </row>
    <row r="22" spans="1:13" ht="20.25" customHeight="1" thickBot="1" x14ac:dyDescent="0.45">
      <c r="A22" s="18"/>
      <c r="B22" s="4"/>
      <c r="C22" s="51" t="s">
        <v>88</v>
      </c>
      <c r="D22" s="168">
        <f>'Fringe Detail'!AA129</f>
        <v>0</v>
      </c>
      <c r="E22" s="15"/>
      <c r="F22" s="15"/>
      <c r="G22" s="15"/>
      <c r="H22" s="16"/>
      <c r="I22" s="16"/>
      <c r="J22" s="16"/>
      <c r="K22" s="15"/>
      <c r="L22" s="17"/>
      <c r="M22" s="15"/>
    </row>
    <row r="23" spans="1:13" ht="18.75" customHeight="1" thickTop="1" x14ac:dyDescent="0.4">
      <c r="A23" s="22"/>
      <c r="B23" s="5"/>
      <c r="C23" s="59" t="s">
        <v>89</v>
      </c>
      <c r="D23" s="169">
        <f>'Fringe Detail'!AB129</f>
        <v>0</v>
      </c>
      <c r="E23" s="15"/>
      <c r="F23" s="15"/>
      <c r="G23" s="15"/>
      <c r="H23" s="16"/>
      <c r="I23" s="16"/>
      <c r="J23" s="16"/>
      <c r="K23" s="15"/>
      <c r="L23" s="17"/>
      <c r="M23" s="15"/>
    </row>
    <row r="24" spans="1:13" ht="18.75" customHeight="1" x14ac:dyDescent="0.4">
      <c r="A24" s="22"/>
      <c r="B24" s="5"/>
      <c r="C24" s="59" t="s">
        <v>104</v>
      </c>
      <c r="D24" s="170"/>
      <c r="E24" s="15"/>
      <c r="F24" s="15"/>
      <c r="G24" s="15"/>
      <c r="H24" s="16"/>
      <c r="I24" s="16"/>
      <c r="J24" s="16"/>
      <c r="K24" s="15"/>
      <c r="L24" s="17"/>
      <c r="M24" s="15"/>
    </row>
    <row r="25" spans="1:13" ht="18.75" customHeight="1" thickBot="1" x14ac:dyDescent="0.45">
      <c r="A25" s="22"/>
      <c r="B25" s="5"/>
      <c r="C25" s="59" t="s">
        <v>98</v>
      </c>
      <c r="D25" s="171">
        <v>6</v>
      </c>
      <c r="E25" s="15"/>
      <c r="F25" s="15"/>
      <c r="G25" s="15"/>
      <c r="H25" s="16"/>
      <c r="I25" s="16"/>
      <c r="J25" s="16"/>
      <c r="K25" s="15"/>
      <c r="L25" s="17"/>
      <c r="M25" s="15"/>
    </row>
    <row r="26" spans="1:13" ht="18.75" customHeight="1" thickTop="1" x14ac:dyDescent="0.4">
      <c r="A26" s="74" t="s">
        <v>106</v>
      </c>
      <c r="B26" s="5"/>
      <c r="C26" s="59" t="s">
        <v>99</v>
      </c>
      <c r="D26" s="172">
        <f>D23+D25</f>
        <v>6</v>
      </c>
      <c r="E26" s="15"/>
      <c r="F26" s="15"/>
      <c r="G26" s="15"/>
      <c r="H26" s="16"/>
      <c r="I26" s="16"/>
      <c r="J26" s="16"/>
      <c r="K26" s="15"/>
      <c r="L26" s="17"/>
      <c r="M26" s="15"/>
    </row>
    <row r="27" spans="1:13" ht="9.75" customHeight="1" x14ac:dyDescent="0.35">
      <c r="A27" s="74"/>
      <c r="B27" s="5"/>
      <c r="C27" s="60"/>
      <c r="D27" s="60"/>
      <c r="E27" s="15"/>
      <c r="F27" s="15"/>
      <c r="G27" s="15"/>
      <c r="H27" s="16"/>
      <c r="I27" s="16"/>
      <c r="J27" s="16"/>
      <c r="K27" s="15"/>
      <c r="L27" s="17"/>
      <c r="M27" s="15"/>
    </row>
    <row r="28" spans="1:13" ht="48" customHeight="1" x14ac:dyDescent="0.35">
      <c r="A28" s="175" t="s">
        <v>39</v>
      </c>
      <c r="B28" s="175"/>
      <c r="C28" s="175"/>
      <c r="D28" s="175"/>
      <c r="E28" s="15"/>
      <c r="F28" s="15"/>
      <c r="G28" s="15"/>
      <c r="H28" s="16"/>
      <c r="I28" s="16"/>
      <c r="J28" s="16"/>
      <c r="K28" s="15"/>
      <c r="L28" s="17"/>
      <c r="M28" s="15"/>
    </row>
    <row r="29" spans="1:13" ht="18" customHeight="1" x14ac:dyDescent="0.35">
      <c r="A29" s="19" t="s">
        <v>53</v>
      </c>
      <c r="B29" s="161"/>
      <c r="C29" s="19" t="s">
        <v>54</v>
      </c>
      <c r="D29" s="162"/>
      <c r="E29" s="20"/>
      <c r="F29" s="20"/>
      <c r="G29" s="20"/>
      <c r="H29" s="20"/>
      <c r="I29" s="20"/>
      <c r="J29" s="21"/>
      <c r="K29" s="21"/>
      <c r="L29" s="21"/>
      <c r="M29" s="21"/>
    </row>
    <row r="30" spans="1:13" ht="18" customHeight="1" x14ac:dyDescent="0.35">
      <c r="A30" s="19" t="s">
        <v>103</v>
      </c>
      <c r="B30" s="161"/>
      <c r="C30" s="19"/>
      <c r="D30" s="163"/>
      <c r="E30" s="20"/>
      <c r="F30" s="20"/>
      <c r="G30" s="20"/>
      <c r="H30" s="20"/>
      <c r="I30" s="20"/>
      <c r="J30" s="21"/>
      <c r="K30" s="21"/>
      <c r="L30" s="21"/>
      <c r="M30" s="21"/>
    </row>
    <row r="31" spans="1:13" ht="18" customHeight="1" x14ac:dyDescent="0.35">
      <c r="A31" s="19" t="s">
        <v>102</v>
      </c>
      <c r="B31" s="161"/>
      <c r="C31" s="19"/>
      <c r="D31" s="163"/>
      <c r="E31" s="20"/>
      <c r="F31" s="20"/>
      <c r="G31" s="20"/>
      <c r="H31" s="20"/>
      <c r="I31" s="20"/>
      <c r="J31" s="21"/>
      <c r="K31" s="21"/>
      <c r="L31" s="21"/>
      <c r="M31" s="21"/>
    </row>
    <row r="32" spans="1:13" ht="18" customHeight="1" x14ac:dyDescent="0.35">
      <c r="A32" s="80" t="s">
        <v>107</v>
      </c>
      <c r="B32" s="81"/>
      <c r="C32" s="81"/>
      <c r="D32" s="81"/>
    </row>
    <row r="33" spans="1:4" ht="18" customHeight="1" x14ac:dyDescent="0.35">
      <c r="A33" s="177" t="s">
        <v>40</v>
      </c>
      <c r="B33" s="178"/>
      <c r="C33" s="178"/>
      <c r="D33" s="178"/>
    </row>
    <row r="34" spans="1:4" ht="18" customHeight="1" x14ac:dyDescent="0.35">
      <c r="A34" s="82" t="s">
        <v>108</v>
      </c>
      <c r="B34" s="80"/>
      <c r="C34" s="81"/>
      <c r="D34" s="81"/>
    </row>
    <row r="35" spans="1:4" ht="18" customHeight="1" x14ac:dyDescent="0.4">
      <c r="A35" s="83" t="s">
        <v>41</v>
      </c>
      <c r="B35" s="184" t="s">
        <v>109</v>
      </c>
      <c r="C35" s="185"/>
      <c r="D35" s="185"/>
    </row>
    <row r="36" spans="1:4" ht="18" customHeight="1" x14ac:dyDescent="0.35">
      <c r="A36" s="82" t="s">
        <v>110</v>
      </c>
      <c r="B36" s="84"/>
      <c r="C36" s="81"/>
      <c r="D36" s="81"/>
    </row>
    <row r="37" spans="1:4" ht="18" customHeight="1" x14ac:dyDescent="0.35">
      <c r="A37" s="83" t="s">
        <v>41</v>
      </c>
      <c r="B37" s="81" t="s">
        <v>55</v>
      </c>
      <c r="C37" s="81"/>
      <c r="D37" s="81"/>
    </row>
    <row r="38" spans="1:4" ht="18" customHeight="1" x14ac:dyDescent="0.35">
      <c r="A38" s="83" t="s">
        <v>42</v>
      </c>
      <c r="B38" s="81" t="s">
        <v>100</v>
      </c>
      <c r="C38" s="81"/>
      <c r="D38" s="81"/>
    </row>
    <row r="39" spans="1:4" ht="15.75" customHeight="1" x14ac:dyDescent="0.35">
      <c r="A39" s="85" t="s">
        <v>43</v>
      </c>
      <c r="B39" s="182" t="s">
        <v>97</v>
      </c>
      <c r="C39" s="183"/>
      <c r="D39" s="183"/>
    </row>
    <row r="40" spans="1:4" x14ac:dyDescent="0.35">
      <c r="A40" s="176" t="s">
        <v>111</v>
      </c>
      <c r="B40" s="176"/>
      <c r="C40" s="176"/>
      <c r="D40" s="176"/>
    </row>
    <row r="41" spans="1:4" x14ac:dyDescent="0.35">
      <c r="A41" s="180" t="s">
        <v>112</v>
      </c>
      <c r="B41" s="180"/>
      <c r="C41" s="180"/>
      <c r="D41" s="180"/>
    </row>
    <row r="42" spans="1:4" x14ac:dyDescent="0.35">
      <c r="A42" s="181" t="s">
        <v>113</v>
      </c>
      <c r="B42" s="181"/>
      <c r="C42" s="181"/>
      <c r="D42" s="181"/>
    </row>
    <row r="43" spans="1:4" x14ac:dyDescent="0.35">
      <c r="A43" s="179" t="s">
        <v>114</v>
      </c>
      <c r="B43" s="179"/>
      <c r="C43" s="179"/>
      <c r="D43" s="179"/>
    </row>
    <row r="44" spans="1:4" x14ac:dyDescent="0.35">
      <c r="A44" s="55"/>
      <c r="B44" s="55"/>
      <c r="C44" s="55"/>
      <c r="D44" s="55"/>
    </row>
  </sheetData>
  <sheetProtection algorithmName="SHA-512" hashValue="lbht7qqK7mWkNtOv4yC6xQplYwr5vadw6m3W6fTn5Q1o3NLaj8O5NrtuFg6Xp+XyKMOo3u8hUElRn6JyHJ4QrA==" saltValue="G0uNT7jbLdILHHtmiJTrsg==" spinCount="100000" sheet="1" selectLockedCells="1"/>
  <mergeCells count="9">
    <mergeCell ref="B4:C4"/>
    <mergeCell ref="A28:D28"/>
    <mergeCell ref="A40:D40"/>
    <mergeCell ref="A33:D33"/>
    <mergeCell ref="A43:D43"/>
    <mergeCell ref="A41:D41"/>
    <mergeCell ref="A42:D42"/>
    <mergeCell ref="B39:D39"/>
    <mergeCell ref="B35:D35"/>
  </mergeCells>
  <hyperlinks>
    <hyperlink ref="A40:D40" r:id="rId1" display="YOU CAN NOW SUBMIT YOUR INFORMATION AND PAYMENT ONLINE @ https://www.725benefits.org" xr:uid="{9E404198-32F5-40AC-80A1-3BF1981E3D7D}"/>
  </hyperlinks>
  <pageMargins left="0.5" right="0.5" top="1.3325" bottom="0.75" header="0.3" footer="0.3"/>
  <pageSetup scale="77" fitToWidth="0" fitToHeight="0" orientation="portrait" r:id="rId2"/>
  <headerFooter>
    <oddHeader>&amp;C&amp;G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7024E-17F2-4A27-8F40-6B73A9FF6C0D}">
  <dimension ref="A1:AB132"/>
  <sheetViews>
    <sheetView tabSelected="1" zoomScaleNormal="100" workbookViewId="0">
      <pane ySplit="1" topLeftCell="A2" activePane="bottomLeft" state="frozen"/>
      <selection pane="bottomLeft" activeCell="H6" sqref="H6"/>
    </sheetView>
  </sheetViews>
  <sheetFormatPr defaultColWidth="9.140625" defaultRowHeight="15" x14ac:dyDescent="0.25"/>
  <cols>
    <col min="1" max="1" width="11.28515625" style="23" customWidth="1"/>
    <col min="2" max="2" width="12.85546875" style="23" customWidth="1"/>
    <col min="3" max="3" width="9.28515625" style="23" customWidth="1"/>
    <col min="4" max="4" width="17.7109375" style="23" customWidth="1"/>
    <col min="5" max="6" width="9.28515625" style="23" hidden="1" customWidth="1"/>
    <col min="7" max="7" width="10.85546875" style="23" customWidth="1"/>
    <col min="8" max="8" width="11.42578125" style="23" customWidth="1"/>
    <col min="9" max="12" width="7.85546875" style="23" customWidth="1"/>
    <col min="13" max="13" width="6.42578125" style="23" customWidth="1"/>
    <col min="14" max="14" width="1.28515625" style="23" customWidth="1"/>
    <col min="15" max="16" width="8" style="76" customWidth="1"/>
    <col min="17" max="22" width="9.28515625" style="76" customWidth="1"/>
    <col min="23" max="23" width="10.85546875" style="76" customWidth="1"/>
    <col min="24" max="27" width="9.28515625" style="76" customWidth="1"/>
    <col min="28" max="28" width="10" style="78" customWidth="1"/>
    <col min="29" max="16384" width="9.140625" style="23"/>
  </cols>
  <sheetData>
    <row r="1" spans="1:28" ht="15" customHeight="1" thickBot="1" x14ac:dyDescent="0.3">
      <c r="A1" s="197" t="s">
        <v>45</v>
      </c>
      <c r="B1" s="198"/>
      <c r="C1" s="198"/>
      <c r="D1" s="199"/>
      <c r="E1" s="197" t="s">
        <v>92</v>
      </c>
      <c r="F1" s="199"/>
      <c r="G1" s="197" t="s">
        <v>72</v>
      </c>
      <c r="H1" s="199"/>
      <c r="I1" s="200" t="s">
        <v>26</v>
      </c>
      <c r="J1" s="198"/>
      <c r="K1" s="198"/>
      <c r="L1" s="201"/>
      <c r="M1" s="201"/>
      <c r="N1" s="69"/>
      <c r="O1" s="152"/>
      <c r="P1" s="153"/>
      <c r="Q1" s="195" t="s">
        <v>81</v>
      </c>
      <c r="R1" s="195"/>
      <c r="S1" s="195"/>
      <c r="T1" s="195"/>
      <c r="U1" s="195"/>
      <c r="V1" s="195"/>
      <c r="W1" s="195"/>
      <c r="X1" s="195"/>
      <c r="Y1" s="195"/>
      <c r="Z1" s="195"/>
      <c r="AA1" s="196"/>
      <c r="AB1" s="154"/>
    </row>
    <row r="2" spans="1:28" ht="53.25" customHeight="1" thickBot="1" x14ac:dyDescent="0.3">
      <c r="A2" s="61" t="s">
        <v>47</v>
      </c>
      <c r="B2" s="62" t="s">
        <v>37</v>
      </c>
      <c r="C2" s="62" t="s">
        <v>38</v>
      </c>
      <c r="D2" s="63" t="s">
        <v>44</v>
      </c>
      <c r="E2" s="64" t="s">
        <v>49</v>
      </c>
      <c r="F2" s="65" t="s">
        <v>50</v>
      </c>
      <c r="G2" s="64" t="s">
        <v>115</v>
      </c>
      <c r="H2" s="65" t="s">
        <v>21</v>
      </c>
      <c r="I2" s="66" t="s">
        <v>22</v>
      </c>
      <c r="J2" s="67" t="s">
        <v>23</v>
      </c>
      <c r="K2" s="68" t="s">
        <v>24</v>
      </c>
      <c r="L2" s="68" t="s">
        <v>101</v>
      </c>
      <c r="M2" s="68" t="s">
        <v>80</v>
      </c>
      <c r="N2" s="70"/>
      <c r="O2" s="155" t="s">
        <v>0</v>
      </c>
      <c r="P2" s="156" t="s">
        <v>25</v>
      </c>
      <c r="Q2" s="157" t="s">
        <v>60</v>
      </c>
      <c r="R2" s="157" t="s">
        <v>61</v>
      </c>
      <c r="S2" s="157" t="s">
        <v>62</v>
      </c>
      <c r="T2" s="157" t="s">
        <v>63</v>
      </c>
      <c r="U2" s="157" t="s">
        <v>93</v>
      </c>
      <c r="V2" s="157" t="s">
        <v>79</v>
      </c>
      <c r="W2" s="157" t="s">
        <v>65</v>
      </c>
      <c r="X2" s="157" t="s">
        <v>66</v>
      </c>
      <c r="Y2" s="157" t="s">
        <v>67</v>
      </c>
      <c r="Z2" s="157" t="s">
        <v>68</v>
      </c>
      <c r="AA2" s="158" t="s">
        <v>69</v>
      </c>
      <c r="AB2" s="159" t="s">
        <v>51</v>
      </c>
    </row>
    <row r="3" spans="1:28" x14ac:dyDescent="0.25">
      <c r="A3" s="43"/>
      <c r="B3" s="44"/>
      <c r="C3" s="44"/>
      <c r="D3" s="45" t="s">
        <v>73</v>
      </c>
      <c r="E3" s="46">
        <f>VLOOKUP(D3,Rates!$A$3:$P$26,14,)</f>
        <v>0</v>
      </c>
      <c r="F3" s="46">
        <f>VLOOKUP(D3,Rates!$A$3:$P$26,13,)</f>
        <v>0</v>
      </c>
      <c r="G3" s="29"/>
      <c r="H3" s="29"/>
      <c r="I3" s="30"/>
      <c r="J3" s="30"/>
      <c r="K3" s="30"/>
      <c r="L3" s="40"/>
      <c r="M3" s="48"/>
      <c r="N3" s="53"/>
      <c r="O3" s="127">
        <f t="shared" ref="O3:O128" si="0">I3+J3+K3</f>
        <v>0</v>
      </c>
      <c r="P3" s="128">
        <f t="shared" ref="P3:P128" si="1">I3+(J3*1.5)+(K3*2)</f>
        <v>0</v>
      </c>
      <c r="Q3" s="129">
        <f>VLOOKUP(D3,Rates!$A$3:$P$26,3,)*P3</f>
        <v>0</v>
      </c>
      <c r="R3" s="130">
        <f>VLOOKUP(D3,Rates!$A$3:$P$26,4,)*P3</f>
        <v>0</v>
      </c>
      <c r="S3" s="130">
        <f>VLOOKUP(D3,Rates!$A$3:$P$26,5,)*P3</f>
        <v>0</v>
      </c>
      <c r="T3" s="130">
        <f>VLOOKUP(D3,Rates!$A$3:$P$26,6,)*P3</f>
        <v>0</v>
      </c>
      <c r="U3" s="130">
        <f>VLOOKUP(D3,Rates!$A$3:$P$26,7,)*P3</f>
        <v>0</v>
      </c>
      <c r="V3" s="130">
        <f t="shared" ref="V3:V128" si="2">P3*G3</f>
        <v>0</v>
      </c>
      <c r="W3" s="130">
        <f>VLOOKUP(D3,Rates!$A$3:$P$26,8,)*O3</f>
        <v>0</v>
      </c>
      <c r="X3" s="130">
        <f>VLOOKUP(D3,Rates!$A$3:$P$26,9,)*O3</f>
        <v>0</v>
      </c>
      <c r="Y3" s="130">
        <f>VLOOKUP(D3,Rates!$A$3:$P$26,10,)*O3</f>
        <v>0</v>
      </c>
      <c r="Z3" s="130">
        <f>VLOOKUP(D3,Rates!$A$3:$P$26,11,)*O3</f>
        <v>0</v>
      </c>
      <c r="AA3" s="131">
        <f t="shared" ref="AA3:AA34" si="3">H3*0.02</f>
        <v>0</v>
      </c>
      <c r="AB3" s="132">
        <f t="shared" ref="AB3:AB34" si="4">SUM(Q3:AA3)</f>
        <v>0</v>
      </c>
    </row>
    <row r="4" spans="1:28" x14ac:dyDescent="0.25">
      <c r="A4" s="43"/>
      <c r="B4" s="44"/>
      <c r="C4" s="44"/>
      <c r="D4" s="45" t="s">
        <v>73</v>
      </c>
      <c r="E4" s="46"/>
      <c r="F4" s="46"/>
      <c r="G4" s="29"/>
      <c r="H4" s="29"/>
      <c r="I4" s="30"/>
      <c r="J4" s="30"/>
      <c r="K4" s="30"/>
      <c r="L4" s="40"/>
      <c r="M4" s="48"/>
      <c r="N4" s="53"/>
      <c r="O4" s="133">
        <f t="shared" ref="O4" si="5">I4+J4+K4</f>
        <v>0</v>
      </c>
      <c r="P4" s="128">
        <f t="shared" ref="P4" si="6">I4+(J4*1.5)+(K4*2)</f>
        <v>0</v>
      </c>
      <c r="Q4" s="129">
        <f>VLOOKUP(D4,Rates!$A$3:$P$26,3,)*P4</f>
        <v>0</v>
      </c>
      <c r="R4" s="130">
        <f>VLOOKUP(D4,Rates!$A$3:$P$26,4,)*P4</f>
        <v>0</v>
      </c>
      <c r="S4" s="130">
        <f>VLOOKUP(D4,Rates!$A$3:$P$26,5,)*P4</f>
        <v>0</v>
      </c>
      <c r="T4" s="130">
        <f>VLOOKUP(D4,Rates!$A$3:$P$26,6,)*P4</f>
        <v>0</v>
      </c>
      <c r="U4" s="130">
        <f>VLOOKUP(D4,Rates!$A$3:$P$26,7,)*P4</f>
        <v>0</v>
      </c>
      <c r="V4" s="130">
        <f t="shared" ref="V4" si="7">P4*G4</f>
        <v>0</v>
      </c>
      <c r="W4" s="130">
        <f>VLOOKUP(D4,Rates!$A$3:$P$26,8,)*O4</f>
        <v>0</v>
      </c>
      <c r="X4" s="130">
        <f>VLOOKUP(D4,Rates!$A$3:$P$26,9,)*O4</f>
        <v>0</v>
      </c>
      <c r="Y4" s="130">
        <f>VLOOKUP(D4,Rates!$A$3:$P$26,10,)*O4</f>
        <v>0</v>
      </c>
      <c r="Z4" s="130">
        <f>VLOOKUP(D4,Rates!$A$3:$P$26,11,)*O4</f>
        <v>0</v>
      </c>
      <c r="AA4" s="131">
        <f t="shared" si="3"/>
        <v>0</v>
      </c>
      <c r="AB4" s="134">
        <f t="shared" si="4"/>
        <v>0</v>
      </c>
    </row>
    <row r="5" spans="1:28" x14ac:dyDescent="0.25">
      <c r="A5" s="43"/>
      <c r="B5" s="44"/>
      <c r="C5" s="44"/>
      <c r="D5" s="45" t="s">
        <v>73</v>
      </c>
      <c r="E5" s="46"/>
      <c r="F5" s="46"/>
      <c r="G5" s="29"/>
      <c r="H5" s="29"/>
      <c r="I5" s="30"/>
      <c r="J5" s="30"/>
      <c r="K5" s="30"/>
      <c r="L5" s="40"/>
      <c r="M5" s="48"/>
      <c r="N5" s="53"/>
      <c r="O5" s="133">
        <f t="shared" ref="O5:O68" si="8">I5+J5+K5</f>
        <v>0</v>
      </c>
      <c r="P5" s="128">
        <f t="shared" ref="P5:P68" si="9">I5+(J5*1.5)+(K5*2)</f>
        <v>0</v>
      </c>
      <c r="Q5" s="129">
        <f>VLOOKUP(D5,Rates!$A$3:$P$26,3,)*P5</f>
        <v>0</v>
      </c>
      <c r="R5" s="130">
        <f>VLOOKUP(D5,Rates!$A$3:$P$26,4,)*P5</f>
        <v>0</v>
      </c>
      <c r="S5" s="130">
        <f>VLOOKUP(D5,Rates!$A$3:$P$26,5,)*P5</f>
        <v>0</v>
      </c>
      <c r="T5" s="130">
        <f>VLOOKUP(D5,Rates!$A$3:$P$26,6,)*P5</f>
        <v>0</v>
      </c>
      <c r="U5" s="130">
        <f>VLOOKUP(D5,Rates!$A$3:$P$26,7,)*P5</f>
        <v>0</v>
      </c>
      <c r="V5" s="130">
        <f t="shared" ref="V5:V68" si="10">P5*G5</f>
        <v>0</v>
      </c>
      <c r="W5" s="130">
        <f>VLOOKUP(D5,Rates!$A$3:$P$26,8,)*O5</f>
        <v>0</v>
      </c>
      <c r="X5" s="130">
        <f>VLOOKUP(D5,Rates!$A$3:$P$26,9,)*O5</f>
        <v>0</v>
      </c>
      <c r="Y5" s="130">
        <f>VLOOKUP(D5,Rates!$A$3:$P$26,10,)*O5</f>
        <v>0</v>
      </c>
      <c r="Z5" s="130">
        <f>VLOOKUP(D5,Rates!$A$3:$P$26,11,)*O5</f>
        <v>0</v>
      </c>
      <c r="AA5" s="131">
        <f t="shared" si="3"/>
        <v>0</v>
      </c>
      <c r="AB5" s="134">
        <f t="shared" si="4"/>
        <v>0</v>
      </c>
    </row>
    <row r="6" spans="1:28" x14ac:dyDescent="0.25">
      <c r="A6" s="43"/>
      <c r="B6" s="44"/>
      <c r="C6" s="44"/>
      <c r="D6" s="45" t="s">
        <v>73</v>
      </c>
      <c r="E6" s="46"/>
      <c r="F6" s="46"/>
      <c r="G6" s="29"/>
      <c r="H6" s="29"/>
      <c r="I6" s="30"/>
      <c r="J6" s="30"/>
      <c r="K6" s="30"/>
      <c r="L6" s="40"/>
      <c r="M6" s="48"/>
      <c r="N6" s="53"/>
      <c r="O6" s="133">
        <f t="shared" si="8"/>
        <v>0</v>
      </c>
      <c r="P6" s="128">
        <f t="shared" si="9"/>
        <v>0</v>
      </c>
      <c r="Q6" s="129">
        <f>VLOOKUP(D6,Rates!$A$3:$P$26,3,)*P6</f>
        <v>0</v>
      </c>
      <c r="R6" s="130">
        <f>VLOOKUP(D6,Rates!$A$3:$P$26,4,)*P6</f>
        <v>0</v>
      </c>
      <c r="S6" s="130">
        <f>VLOOKUP(D6,Rates!$A$3:$P$26,5,)*P6</f>
        <v>0</v>
      </c>
      <c r="T6" s="130">
        <f>VLOOKUP(D6,Rates!$A$3:$P$26,6,)*P6</f>
        <v>0</v>
      </c>
      <c r="U6" s="130">
        <f>VLOOKUP(D6,Rates!$A$3:$P$26,7,)*P6</f>
        <v>0</v>
      </c>
      <c r="V6" s="130">
        <f t="shared" si="10"/>
        <v>0</v>
      </c>
      <c r="W6" s="130">
        <f>VLOOKUP(D6,Rates!$A$3:$P$26,8,)*O6</f>
        <v>0</v>
      </c>
      <c r="X6" s="130">
        <f>VLOOKUP(D6,Rates!$A$3:$P$26,9,)*O6</f>
        <v>0</v>
      </c>
      <c r="Y6" s="130">
        <f>VLOOKUP(D6,Rates!$A$3:$P$26,10,)*O6</f>
        <v>0</v>
      </c>
      <c r="Z6" s="130">
        <f>VLOOKUP(D6,Rates!$A$3:$P$26,11,)*O6</f>
        <v>0</v>
      </c>
      <c r="AA6" s="131">
        <f t="shared" si="3"/>
        <v>0</v>
      </c>
      <c r="AB6" s="134">
        <f t="shared" si="4"/>
        <v>0</v>
      </c>
    </row>
    <row r="7" spans="1:28" x14ac:dyDescent="0.25">
      <c r="A7" s="43"/>
      <c r="B7" s="44"/>
      <c r="C7" s="44"/>
      <c r="D7" s="45" t="s">
        <v>73</v>
      </c>
      <c r="E7" s="46"/>
      <c r="F7" s="46"/>
      <c r="G7" s="29"/>
      <c r="H7" s="33"/>
      <c r="I7" s="30"/>
      <c r="J7" s="30"/>
      <c r="K7" s="30"/>
      <c r="L7" s="40"/>
      <c r="M7" s="48"/>
      <c r="N7" s="53"/>
      <c r="O7" s="133">
        <f t="shared" si="8"/>
        <v>0</v>
      </c>
      <c r="P7" s="128">
        <f t="shared" si="9"/>
        <v>0</v>
      </c>
      <c r="Q7" s="129">
        <f>VLOOKUP(D7,Rates!$A$3:$P$26,3,)*P7</f>
        <v>0</v>
      </c>
      <c r="R7" s="130">
        <f>VLOOKUP(D7,Rates!$A$3:$P$26,4,)*P7</f>
        <v>0</v>
      </c>
      <c r="S7" s="130">
        <f>VLOOKUP(D7,Rates!$A$3:$P$26,5,)*P7</f>
        <v>0</v>
      </c>
      <c r="T7" s="130">
        <f>VLOOKUP(D7,Rates!$A$3:$P$26,6,)*P7</f>
        <v>0</v>
      </c>
      <c r="U7" s="130">
        <f>VLOOKUP(D7,Rates!$A$3:$P$26,7,)*P7</f>
        <v>0</v>
      </c>
      <c r="V7" s="130">
        <f t="shared" si="10"/>
        <v>0</v>
      </c>
      <c r="W7" s="130">
        <f>VLOOKUP(D7,Rates!$A$3:$P$26,8,)*O7</f>
        <v>0</v>
      </c>
      <c r="X7" s="130">
        <f>VLOOKUP(D7,Rates!$A$3:$P$26,9,)*O7</f>
        <v>0</v>
      </c>
      <c r="Y7" s="130">
        <f>VLOOKUP(D7,Rates!$A$3:$P$26,10,)*O7</f>
        <v>0</v>
      </c>
      <c r="Z7" s="130">
        <f>VLOOKUP(D7,Rates!$A$3:$P$26,11,)*O7</f>
        <v>0</v>
      </c>
      <c r="AA7" s="131">
        <f t="shared" si="3"/>
        <v>0</v>
      </c>
      <c r="AB7" s="134">
        <f t="shared" si="4"/>
        <v>0</v>
      </c>
    </row>
    <row r="8" spans="1:28" x14ac:dyDescent="0.25">
      <c r="A8" s="43"/>
      <c r="B8" s="44"/>
      <c r="C8" s="44"/>
      <c r="D8" s="45" t="s">
        <v>73</v>
      </c>
      <c r="E8" s="46"/>
      <c r="F8" s="46"/>
      <c r="G8" s="33"/>
      <c r="H8" s="33"/>
      <c r="I8" s="40"/>
      <c r="J8" s="30"/>
      <c r="K8" s="30"/>
      <c r="L8" s="40"/>
      <c r="M8" s="48"/>
      <c r="N8" s="53"/>
      <c r="O8" s="133">
        <f t="shared" si="8"/>
        <v>0</v>
      </c>
      <c r="P8" s="128">
        <f t="shared" si="9"/>
        <v>0</v>
      </c>
      <c r="Q8" s="129">
        <f>VLOOKUP(D8,Rates!$A$3:$P$26,3,)*P8</f>
        <v>0</v>
      </c>
      <c r="R8" s="130">
        <f>VLOOKUP(D8,Rates!$A$3:$P$26,4,)*P8</f>
        <v>0</v>
      </c>
      <c r="S8" s="130">
        <f>VLOOKUP(D8,Rates!$A$3:$P$26,5,)*P8</f>
        <v>0</v>
      </c>
      <c r="T8" s="130">
        <f>VLOOKUP(D8,Rates!$A$3:$P$26,6,)*P8</f>
        <v>0</v>
      </c>
      <c r="U8" s="130">
        <f>VLOOKUP(D8,Rates!$A$3:$P$26,7,)*P8</f>
        <v>0</v>
      </c>
      <c r="V8" s="130">
        <f t="shared" si="10"/>
        <v>0</v>
      </c>
      <c r="W8" s="130">
        <f>VLOOKUP(D8,Rates!$A$3:$P$26,8,)*O8</f>
        <v>0</v>
      </c>
      <c r="X8" s="130">
        <f>VLOOKUP(D8,Rates!$A$3:$P$26,9,)*O8</f>
        <v>0</v>
      </c>
      <c r="Y8" s="130">
        <f>VLOOKUP(D8,Rates!$A$3:$P$26,10,)*O8</f>
        <v>0</v>
      </c>
      <c r="Z8" s="130">
        <f>VLOOKUP(D8,Rates!$A$3:$P$26,11,)*O8</f>
        <v>0</v>
      </c>
      <c r="AA8" s="131">
        <f t="shared" si="3"/>
        <v>0</v>
      </c>
      <c r="AB8" s="134">
        <f t="shared" si="4"/>
        <v>0</v>
      </c>
    </row>
    <row r="9" spans="1:28" x14ac:dyDescent="0.25">
      <c r="A9" s="43"/>
      <c r="B9" s="44"/>
      <c r="C9" s="44"/>
      <c r="D9" s="45" t="s">
        <v>73</v>
      </c>
      <c r="E9" s="46"/>
      <c r="F9" s="46"/>
      <c r="G9" s="29"/>
      <c r="H9" s="29"/>
      <c r="I9" s="30"/>
      <c r="J9" s="30"/>
      <c r="K9" s="30"/>
      <c r="L9" s="40"/>
      <c r="M9" s="48"/>
      <c r="N9" s="53"/>
      <c r="O9" s="133">
        <f t="shared" si="8"/>
        <v>0</v>
      </c>
      <c r="P9" s="128">
        <f t="shared" si="9"/>
        <v>0</v>
      </c>
      <c r="Q9" s="129">
        <f>VLOOKUP(D9,Rates!$A$3:$P$26,3,)*P9</f>
        <v>0</v>
      </c>
      <c r="R9" s="130">
        <f>VLOOKUP(D9,Rates!$A$3:$P$26,4,)*P9</f>
        <v>0</v>
      </c>
      <c r="S9" s="130">
        <f>VLOOKUP(D9,Rates!$A$3:$P$26,5,)*P9</f>
        <v>0</v>
      </c>
      <c r="T9" s="130">
        <f>VLOOKUP(D9,Rates!$A$3:$P$26,6,)*P9</f>
        <v>0</v>
      </c>
      <c r="U9" s="130">
        <f>VLOOKUP(D9,Rates!$A$3:$P$26,7,)*P9</f>
        <v>0</v>
      </c>
      <c r="V9" s="130">
        <f t="shared" si="10"/>
        <v>0</v>
      </c>
      <c r="W9" s="130">
        <f>VLOOKUP(D9,Rates!$A$3:$P$26,8,)*O9</f>
        <v>0</v>
      </c>
      <c r="X9" s="130">
        <f>VLOOKUP(D9,Rates!$A$3:$P$26,9,)*O9</f>
        <v>0</v>
      </c>
      <c r="Y9" s="130">
        <f>VLOOKUP(D9,Rates!$A$3:$P$26,10,)*O9</f>
        <v>0</v>
      </c>
      <c r="Z9" s="130">
        <f>VLOOKUP(D9,Rates!$A$3:$P$26,11,)*O9</f>
        <v>0</v>
      </c>
      <c r="AA9" s="131">
        <f t="shared" si="3"/>
        <v>0</v>
      </c>
      <c r="AB9" s="134">
        <f t="shared" si="4"/>
        <v>0</v>
      </c>
    </row>
    <row r="10" spans="1:28" x14ac:dyDescent="0.25">
      <c r="A10" s="43"/>
      <c r="B10" s="44"/>
      <c r="C10" s="44"/>
      <c r="D10" s="45" t="s">
        <v>73</v>
      </c>
      <c r="E10" s="46"/>
      <c r="F10" s="46"/>
      <c r="G10" s="29"/>
      <c r="H10" s="29"/>
      <c r="I10" s="30"/>
      <c r="J10" s="30"/>
      <c r="K10" s="30"/>
      <c r="L10" s="40"/>
      <c r="M10" s="48"/>
      <c r="N10" s="53"/>
      <c r="O10" s="133">
        <f t="shared" si="8"/>
        <v>0</v>
      </c>
      <c r="P10" s="128">
        <f t="shared" si="9"/>
        <v>0</v>
      </c>
      <c r="Q10" s="129">
        <f>VLOOKUP(D10,Rates!$A$3:$P$26,3,)*P10</f>
        <v>0</v>
      </c>
      <c r="R10" s="130">
        <f>VLOOKUP(D10,Rates!$A$3:$P$26,4,)*P10</f>
        <v>0</v>
      </c>
      <c r="S10" s="130">
        <f>VLOOKUP(D10,Rates!$A$3:$P$26,5,)*P10</f>
        <v>0</v>
      </c>
      <c r="T10" s="130">
        <f>VLOOKUP(D10,Rates!$A$3:$P$26,6,)*P10</f>
        <v>0</v>
      </c>
      <c r="U10" s="130">
        <f>VLOOKUP(D10,Rates!$A$3:$P$26,7,)*P10</f>
        <v>0</v>
      </c>
      <c r="V10" s="130">
        <f t="shared" si="10"/>
        <v>0</v>
      </c>
      <c r="W10" s="130">
        <f>VLOOKUP(D10,Rates!$A$3:$P$26,8,)*O10</f>
        <v>0</v>
      </c>
      <c r="X10" s="130">
        <f>VLOOKUP(D10,Rates!$A$3:$P$26,9,)*O10</f>
        <v>0</v>
      </c>
      <c r="Y10" s="130">
        <f>VLOOKUP(D10,Rates!$A$3:$P$26,10,)*O10</f>
        <v>0</v>
      </c>
      <c r="Z10" s="130">
        <f>VLOOKUP(D10,Rates!$A$3:$P$26,11,)*O10</f>
        <v>0</v>
      </c>
      <c r="AA10" s="131">
        <f t="shared" si="3"/>
        <v>0</v>
      </c>
      <c r="AB10" s="134">
        <f t="shared" si="4"/>
        <v>0</v>
      </c>
    </row>
    <row r="11" spans="1:28" x14ac:dyDescent="0.25">
      <c r="A11" s="43"/>
      <c r="B11" s="44"/>
      <c r="C11" s="44"/>
      <c r="D11" s="45" t="s">
        <v>73</v>
      </c>
      <c r="E11" s="46"/>
      <c r="F11" s="46"/>
      <c r="G11" s="29"/>
      <c r="H11" s="29"/>
      <c r="I11" s="30"/>
      <c r="J11" s="30"/>
      <c r="K11" s="30"/>
      <c r="L11" s="40"/>
      <c r="M11" s="48"/>
      <c r="N11" s="53"/>
      <c r="O11" s="133">
        <f t="shared" si="8"/>
        <v>0</v>
      </c>
      <c r="P11" s="135">
        <f t="shared" si="9"/>
        <v>0</v>
      </c>
      <c r="Q11" s="129">
        <f>VLOOKUP(D11,Rates!$A$3:$P$26,3,)*P11</f>
        <v>0</v>
      </c>
      <c r="R11" s="130">
        <f>VLOOKUP(D11,Rates!$A$3:$P$26,4,)*P11</f>
        <v>0</v>
      </c>
      <c r="S11" s="130">
        <f>VLOOKUP(D11,Rates!$A$3:$P$26,5,)*P11</f>
        <v>0</v>
      </c>
      <c r="T11" s="130">
        <f>VLOOKUP(D11,Rates!$A$3:$P$26,6,)*P11</f>
        <v>0</v>
      </c>
      <c r="U11" s="130">
        <f>VLOOKUP(D11,Rates!$A$3:$P$26,7,)*P11</f>
        <v>0</v>
      </c>
      <c r="V11" s="130">
        <f t="shared" si="10"/>
        <v>0</v>
      </c>
      <c r="W11" s="130">
        <f>VLOOKUP(D11,Rates!$A$3:$P$26,8,)*O11</f>
        <v>0</v>
      </c>
      <c r="X11" s="130">
        <f>VLOOKUP(D11,Rates!$A$3:$P$26,9,)*O11</f>
        <v>0</v>
      </c>
      <c r="Y11" s="130">
        <f>VLOOKUP(D11,Rates!$A$3:$P$26,10,)*O11</f>
        <v>0</v>
      </c>
      <c r="Z11" s="130">
        <f>VLOOKUP(D11,Rates!$A$3:$P$26,11,)*O11</f>
        <v>0</v>
      </c>
      <c r="AA11" s="131">
        <f t="shared" si="3"/>
        <v>0</v>
      </c>
      <c r="AB11" s="134">
        <f t="shared" si="4"/>
        <v>0</v>
      </c>
    </row>
    <row r="12" spans="1:28" x14ac:dyDescent="0.25">
      <c r="A12" s="43"/>
      <c r="B12" s="44"/>
      <c r="C12" s="44"/>
      <c r="D12" s="45" t="s">
        <v>73</v>
      </c>
      <c r="E12" s="46"/>
      <c r="F12" s="46"/>
      <c r="G12" s="29"/>
      <c r="H12" s="29"/>
      <c r="I12" s="30"/>
      <c r="J12" s="30"/>
      <c r="K12" s="30"/>
      <c r="L12" s="40"/>
      <c r="M12" s="48"/>
      <c r="N12" s="53"/>
      <c r="O12" s="133">
        <f t="shared" si="8"/>
        <v>0</v>
      </c>
      <c r="P12" s="128">
        <f t="shared" si="9"/>
        <v>0</v>
      </c>
      <c r="Q12" s="129">
        <f>VLOOKUP(D12,Rates!$A$3:$P$26,3,)*P12</f>
        <v>0</v>
      </c>
      <c r="R12" s="130">
        <f>VLOOKUP(D12,Rates!$A$3:$P$26,4,)*P12</f>
        <v>0</v>
      </c>
      <c r="S12" s="130">
        <f>VLOOKUP(D12,Rates!$A$3:$P$26,5,)*P12</f>
        <v>0</v>
      </c>
      <c r="T12" s="130">
        <f>VLOOKUP(D12,Rates!$A$3:$P$26,6,)*P12</f>
        <v>0</v>
      </c>
      <c r="U12" s="130">
        <f>VLOOKUP(D12,Rates!$A$3:$P$26,7,)*P12</f>
        <v>0</v>
      </c>
      <c r="V12" s="130">
        <f t="shared" si="10"/>
        <v>0</v>
      </c>
      <c r="W12" s="130">
        <f>VLOOKUP(D12,Rates!$A$3:$P$26,8,)*O12</f>
        <v>0</v>
      </c>
      <c r="X12" s="130">
        <f>VLOOKUP(D12,Rates!$A$3:$P$26,9,)*O12</f>
        <v>0</v>
      </c>
      <c r="Y12" s="130">
        <f>VLOOKUP(D12,Rates!$A$3:$P$26,10,)*O12</f>
        <v>0</v>
      </c>
      <c r="Z12" s="130">
        <f>VLOOKUP(D12,Rates!$A$3:$P$26,11,)*O12</f>
        <v>0</v>
      </c>
      <c r="AA12" s="131">
        <f t="shared" si="3"/>
        <v>0</v>
      </c>
      <c r="AB12" s="134">
        <f t="shared" si="4"/>
        <v>0</v>
      </c>
    </row>
    <row r="13" spans="1:28" x14ac:dyDescent="0.25">
      <c r="A13" s="43"/>
      <c r="B13" s="44"/>
      <c r="C13" s="44"/>
      <c r="D13" s="45" t="s">
        <v>73</v>
      </c>
      <c r="E13" s="46"/>
      <c r="F13" s="46"/>
      <c r="G13" s="29"/>
      <c r="H13" s="29"/>
      <c r="I13" s="30"/>
      <c r="J13" s="30"/>
      <c r="K13" s="30"/>
      <c r="L13" s="40"/>
      <c r="M13" s="48"/>
      <c r="N13" s="53"/>
      <c r="O13" s="133">
        <f t="shared" si="8"/>
        <v>0</v>
      </c>
      <c r="P13" s="128">
        <f t="shared" si="9"/>
        <v>0</v>
      </c>
      <c r="Q13" s="129">
        <f>VLOOKUP(D13,Rates!$A$3:$P$26,3,)*P13</f>
        <v>0</v>
      </c>
      <c r="R13" s="130">
        <f>VLOOKUP(D13,Rates!$A$3:$P$26,4,)*P13</f>
        <v>0</v>
      </c>
      <c r="S13" s="130">
        <f>VLOOKUP(D13,Rates!$A$3:$P$26,5,)*P13</f>
        <v>0</v>
      </c>
      <c r="T13" s="130">
        <f>VLOOKUP(D13,Rates!$A$3:$P$26,6,)*P13</f>
        <v>0</v>
      </c>
      <c r="U13" s="130">
        <f>VLOOKUP(D13,Rates!$A$3:$P$26,7,)*P13</f>
        <v>0</v>
      </c>
      <c r="V13" s="130">
        <f t="shared" si="10"/>
        <v>0</v>
      </c>
      <c r="W13" s="130">
        <f>VLOOKUP(D13,Rates!$A$3:$P$26,8,)*O13</f>
        <v>0</v>
      </c>
      <c r="X13" s="130">
        <f>VLOOKUP(D13,Rates!$A$3:$P$26,9,)*O13</f>
        <v>0</v>
      </c>
      <c r="Y13" s="130">
        <f>VLOOKUP(D13,Rates!$A$3:$P$26,10,)*O13</f>
        <v>0</v>
      </c>
      <c r="Z13" s="130">
        <f>VLOOKUP(D13,Rates!$A$3:$P$26,11,)*O13</f>
        <v>0</v>
      </c>
      <c r="AA13" s="131">
        <f t="shared" si="3"/>
        <v>0</v>
      </c>
      <c r="AB13" s="134">
        <f t="shared" si="4"/>
        <v>0</v>
      </c>
    </row>
    <row r="14" spans="1:28" x14ac:dyDescent="0.25">
      <c r="A14" s="43"/>
      <c r="B14" s="44"/>
      <c r="C14" s="44"/>
      <c r="D14" s="45" t="s">
        <v>73</v>
      </c>
      <c r="E14" s="46"/>
      <c r="F14" s="46"/>
      <c r="G14" s="29"/>
      <c r="H14" s="29"/>
      <c r="I14" s="30"/>
      <c r="J14" s="30"/>
      <c r="K14" s="30"/>
      <c r="L14" s="40"/>
      <c r="M14" s="48"/>
      <c r="N14" s="53"/>
      <c r="O14" s="133">
        <f t="shared" si="8"/>
        <v>0</v>
      </c>
      <c r="P14" s="128">
        <f t="shared" si="9"/>
        <v>0</v>
      </c>
      <c r="Q14" s="129">
        <f>VLOOKUP(D14,Rates!$A$3:$P$26,3,)*P14</f>
        <v>0</v>
      </c>
      <c r="R14" s="130">
        <f>VLOOKUP(D14,Rates!$A$3:$P$26,4,)*P14</f>
        <v>0</v>
      </c>
      <c r="S14" s="130">
        <f>VLOOKUP(D14,Rates!$A$3:$P$26,5,)*P14</f>
        <v>0</v>
      </c>
      <c r="T14" s="130">
        <f>VLOOKUP(D14,Rates!$A$3:$P$26,6,)*P14</f>
        <v>0</v>
      </c>
      <c r="U14" s="130">
        <f>VLOOKUP(D14,Rates!$A$3:$P$26,7,)*P14</f>
        <v>0</v>
      </c>
      <c r="V14" s="130">
        <f t="shared" si="10"/>
        <v>0</v>
      </c>
      <c r="W14" s="130">
        <f>VLOOKUP(D14,Rates!$A$3:$P$26,8,)*O14</f>
        <v>0</v>
      </c>
      <c r="X14" s="130">
        <f>VLOOKUP(D14,Rates!$A$3:$P$26,9,)*O14</f>
        <v>0</v>
      </c>
      <c r="Y14" s="130">
        <f>VLOOKUP(D14,Rates!$A$3:$P$26,10,)*O14</f>
        <v>0</v>
      </c>
      <c r="Z14" s="130">
        <f>VLOOKUP(D14,Rates!$A$3:$P$26,11,)*O14</f>
        <v>0</v>
      </c>
      <c r="AA14" s="131">
        <f t="shared" si="3"/>
        <v>0</v>
      </c>
      <c r="AB14" s="134">
        <f t="shared" si="4"/>
        <v>0</v>
      </c>
    </row>
    <row r="15" spans="1:28" x14ac:dyDescent="0.25">
      <c r="A15" s="43"/>
      <c r="B15" s="44"/>
      <c r="C15" s="44"/>
      <c r="D15" s="45" t="s">
        <v>73</v>
      </c>
      <c r="E15" s="46"/>
      <c r="F15" s="46"/>
      <c r="G15" s="29"/>
      <c r="H15" s="29"/>
      <c r="I15" s="30"/>
      <c r="J15" s="30"/>
      <c r="K15" s="30"/>
      <c r="L15" s="40"/>
      <c r="M15" s="48"/>
      <c r="N15" s="53"/>
      <c r="O15" s="133">
        <f t="shared" si="8"/>
        <v>0</v>
      </c>
      <c r="P15" s="128">
        <f t="shared" si="9"/>
        <v>0</v>
      </c>
      <c r="Q15" s="129">
        <f>VLOOKUP(D15,Rates!$A$3:$P$26,3,)*P15</f>
        <v>0</v>
      </c>
      <c r="R15" s="130">
        <f>VLOOKUP(D15,Rates!$A$3:$P$26,4,)*P15</f>
        <v>0</v>
      </c>
      <c r="S15" s="130">
        <f>VLOOKUP(D15,Rates!$A$3:$P$26,5,)*P15</f>
        <v>0</v>
      </c>
      <c r="T15" s="130">
        <f>VLOOKUP(D15,Rates!$A$3:$P$26,6,)*P15</f>
        <v>0</v>
      </c>
      <c r="U15" s="130">
        <f>VLOOKUP(D15,Rates!$A$3:$P$26,7,)*P15</f>
        <v>0</v>
      </c>
      <c r="V15" s="130">
        <f t="shared" si="10"/>
        <v>0</v>
      </c>
      <c r="W15" s="130">
        <f>VLOOKUP(D15,Rates!$A$3:$P$26,8,)*O15</f>
        <v>0</v>
      </c>
      <c r="X15" s="130">
        <f>VLOOKUP(D15,Rates!$A$3:$P$26,9,)*O15</f>
        <v>0</v>
      </c>
      <c r="Y15" s="130">
        <f>VLOOKUP(D15,Rates!$A$3:$P$26,10,)*O15</f>
        <v>0</v>
      </c>
      <c r="Z15" s="130">
        <f>VLOOKUP(D15,Rates!$A$3:$P$26,11,)*O15</f>
        <v>0</v>
      </c>
      <c r="AA15" s="131">
        <f t="shared" si="3"/>
        <v>0</v>
      </c>
      <c r="AB15" s="134">
        <f t="shared" si="4"/>
        <v>0</v>
      </c>
    </row>
    <row r="16" spans="1:28" x14ac:dyDescent="0.25">
      <c r="A16" s="43"/>
      <c r="B16" s="44"/>
      <c r="C16" s="44"/>
      <c r="D16" s="45" t="s">
        <v>73</v>
      </c>
      <c r="E16" s="46"/>
      <c r="F16" s="46"/>
      <c r="G16" s="29"/>
      <c r="H16" s="29"/>
      <c r="I16" s="30"/>
      <c r="J16" s="30"/>
      <c r="K16" s="30"/>
      <c r="L16" s="40"/>
      <c r="M16" s="48"/>
      <c r="N16" s="53"/>
      <c r="O16" s="133">
        <f t="shared" si="8"/>
        <v>0</v>
      </c>
      <c r="P16" s="128">
        <f t="shared" si="9"/>
        <v>0</v>
      </c>
      <c r="Q16" s="129">
        <f>VLOOKUP(D16,Rates!$A$3:$P$26,3,)*P16</f>
        <v>0</v>
      </c>
      <c r="R16" s="130">
        <f>VLOOKUP(D16,Rates!$A$3:$P$26,4,)*P16</f>
        <v>0</v>
      </c>
      <c r="S16" s="130">
        <f>VLOOKUP(D16,Rates!$A$3:$P$26,5,)*P16</f>
        <v>0</v>
      </c>
      <c r="T16" s="130">
        <f>VLOOKUP(D16,Rates!$A$3:$P$26,6,)*P16</f>
        <v>0</v>
      </c>
      <c r="U16" s="130">
        <f>VLOOKUP(D16,Rates!$A$3:$P$26,7,)*P16</f>
        <v>0</v>
      </c>
      <c r="V16" s="130">
        <f t="shared" si="10"/>
        <v>0</v>
      </c>
      <c r="W16" s="130">
        <f>VLOOKUP(D16,Rates!$A$3:$P$26,8,)*O16</f>
        <v>0</v>
      </c>
      <c r="X16" s="130">
        <f>VLOOKUP(D16,Rates!$A$3:$P$26,9,)*O16</f>
        <v>0</v>
      </c>
      <c r="Y16" s="130">
        <f>VLOOKUP(D16,Rates!$A$3:$P$26,10,)*O16</f>
        <v>0</v>
      </c>
      <c r="Z16" s="130">
        <f>VLOOKUP(D16,Rates!$A$3:$P$26,11,)*O16</f>
        <v>0</v>
      </c>
      <c r="AA16" s="131">
        <f t="shared" si="3"/>
        <v>0</v>
      </c>
      <c r="AB16" s="134">
        <f t="shared" si="4"/>
        <v>0</v>
      </c>
    </row>
    <row r="17" spans="1:28" x14ac:dyDescent="0.25">
      <c r="A17" s="43"/>
      <c r="B17" s="44"/>
      <c r="C17" s="44"/>
      <c r="D17" s="45" t="s">
        <v>73</v>
      </c>
      <c r="E17" s="46"/>
      <c r="F17" s="46"/>
      <c r="G17" s="29"/>
      <c r="H17" s="29"/>
      <c r="I17" s="30"/>
      <c r="J17" s="30"/>
      <c r="K17" s="30"/>
      <c r="L17" s="40"/>
      <c r="M17" s="48"/>
      <c r="N17" s="53"/>
      <c r="O17" s="133">
        <f t="shared" si="8"/>
        <v>0</v>
      </c>
      <c r="P17" s="128">
        <f t="shared" si="9"/>
        <v>0</v>
      </c>
      <c r="Q17" s="129">
        <f>VLOOKUP(D17,Rates!$A$3:$P$26,3,)*P17</f>
        <v>0</v>
      </c>
      <c r="R17" s="130">
        <f>VLOOKUP(D17,Rates!$A$3:$P$26,4,)*P17</f>
        <v>0</v>
      </c>
      <c r="S17" s="130">
        <f>VLOOKUP(D17,Rates!$A$3:$P$26,5,)*P17</f>
        <v>0</v>
      </c>
      <c r="T17" s="130">
        <f>VLOOKUP(D17,Rates!$A$3:$P$26,6,)*P17</f>
        <v>0</v>
      </c>
      <c r="U17" s="130">
        <f>VLOOKUP(D17,Rates!$A$3:$P$26,7,)*P17</f>
        <v>0</v>
      </c>
      <c r="V17" s="130">
        <f t="shared" si="10"/>
        <v>0</v>
      </c>
      <c r="W17" s="130">
        <f>VLOOKUP(D17,Rates!$A$3:$P$26,8,)*O17</f>
        <v>0</v>
      </c>
      <c r="X17" s="130">
        <f>VLOOKUP(D17,Rates!$A$3:$P$26,9,)*O17</f>
        <v>0</v>
      </c>
      <c r="Y17" s="130">
        <f>VLOOKUP(D17,Rates!$A$3:$P$26,10,)*O17</f>
        <v>0</v>
      </c>
      <c r="Z17" s="130">
        <f>VLOOKUP(D17,Rates!$A$3:$P$26,11,)*O17</f>
        <v>0</v>
      </c>
      <c r="AA17" s="131">
        <f t="shared" si="3"/>
        <v>0</v>
      </c>
      <c r="AB17" s="134">
        <f t="shared" si="4"/>
        <v>0</v>
      </c>
    </row>
    <row r="18" spans="1:28" x14ac:dyDescent="0.25">
      <c r="A18" s="43"/>
      <c r="B18" s="44"/>
      <c r="C18" s="44"/>
      <c r="D18" s="45" t="s">
        <v>73</v>
      </c>
      <c r="E18" s="46"/>
      <c r="F18" s="46"/>
      <c r="G18" s="29"/>
      <c r="H18" s="29"/>
      <c r="I18" s="30"/>
      <c r="J18" s="30"/>
      <c r="K18" s="30"/>
      <c r="L18" s="40"/>
      <c r="M18" s="48"/>
      <c r="N18" s="53"/>
      <c r="O18" s="133">
        <f t="shared" si="8"/>
        <v>0</v>
      </c>
      <c r="P18" s="135">
        <f t="shared" si="9"/>
        <v>0</v>
      </c>
      <c r="Q18" s="129">
        <f>VLOOKUP(D18,Rates!$A$3:$P$26,3,)*P18</f>
        <v>0</v>
      </c>
      <c r="R18" s="130">
        <f>VLOOKUP(D18,Rates!$A$3:$P$26,4,)*P18</f>
        <v>0</v>
      </c>
      <c r="S18" s="130">
        <f>VLOOKUP(D18,Rates!$A$3:$P$26,5,)*P18</f>
        <v>0</v>
      </c>
      <c r="T18" s="130">
        <f>VLOOKUP(D18,Rates!$A$3:$P$26,6,)*P18</f>
        <v>0</v>
      </c>
      <c r="U18" s="130">
        <f>VLOOKUP(D18,Rates!$A$3:$P$26,7,)*P18</f>
        <v>0</v>
      </c>
      <c r="V18" s="130">
        <f t="shared" si="10"/>
        <v>0</v>
      </c>
      <c r="W18" s="130">
        <f>VLOOKUP(D18,Rates!$A$3:$P$26,8,)*O18</f>
        <v>0</v>
      </c>
      <c r="X18" s="130">
        <f>VLOOKUP(D18,Rates!$A$3:$P$26,9,)*O18</f>
        <v>0</v>
      </c>
      <c r="Y18" s="130">
        <f>VLOOKUP(D18,Rates!$A$3:$P$26,10,)*O18</f>
        <v>0</v>
      </c>
      <c r="Z18" s="130">
        <f>VLOOKUP(D18,Rates!$A$3:$P$26,11,)*O18</f>
        <v>0</v>
      </c>
      <c r="AA18" s="131">
        <f t="shared" si="3"/>
        <v>0</v>
      </c>
      <c r="AB18" s="134">
        <f t="shared" si="4"/>
        <v>0</v>
      </c>
    </row>
    <row r="19" spans="1:28" x14ac:dyDescent="0.25">
      <c r="A19" s="43"/>
      <c r="B19" s="44"/>
      <c r="C19" s="44"/>
      <c r="D19" s="45" t="s">
        <v>73</v>
      </c>
      <c r="E19" s="46"/>
      <c r="F19" s="46"/>
      <c r="G19" s="29"/>
      <c r="H19" s="29"/>
      <c r="I19" s="30"/>
      <c r="J19" s="30"/>
      <c r="K19" s="30"/>
      <c r="L19" s="40"/>
      <c r="M19" s="48"/>
      <c r="N19" s="53"/>
      <c r="O19" s="133">
        <f t="shared" si="8"/>
        <v>0</v>
      </c>
      <c r="P19" s="128">
        <f t="shared" si="9"/>
        <v>0</v>
      </c>
      <c r="Q19" s="129">
        <f>VLOOKUP(D19,Rates!$A$3:$P$26,3,)*P19</f>
        <v>0</v>
      </c>
      <c r="R19" s="130">
        <f>VLOOKUP(D19,Rates!$A$3:$P$26,4,)*P19</f>
        <v>0</v>
      </c>
      <c r="S19" s="130">
        <f>VLOOKUP(D19,Rates!$A$3:$P$26,5,)*P19</f>
        <v>0</v>
      </c>
      <c r="T19" s="130">
        <f>VLOOKUP(D19,Rates!$A$3:$P$26,6,)*P19</f>
        <v>0</v>
      </c>
      <c r="U19" s="130">
        <f>VLOOKUP(D19,Rates!$A$3:$P$26,7,)*P19</f>
        <v>0</v>
      </c>
      <c r="V19" s="130">
        <f t="shared" si="10"/>
        <v>0</v>
      </c>
      <c r="W19" s="130">
        <f>VLOOKUP(D19,Rates!$A$3:$P$26,8,)*O19</f>
        <v>0</v>
      </c>
      <c r="X19" s="130">
        <f>VLOOKUP(D19,Rates!$A$3:$P$26,9,)*O19</f>
        <v>0</v>
      </c>
      <c r="Y19" s="130">
        <f>VLOOKUP(D19,Rates!$A$3:$P$26,10,)*O19</f>
        <v>0</v>
      </c>
      <c r="Z19" s="130">
        <f>VLOOKUP(D19,Rates!$A$3:$P$26,11,)*O19</f>
        <v>0</v>
      </c>
      <c r="AA19" s="131">
        <f t="shared" si="3"/>
        <v>0</v>
      </c>
      <c r="AB19" s="134">
        <f t="shared" si="4"/>
        <v>0</v>
      </c>
    </row>
    <row r="20" spans="1:28" x14ac:dyDescent="0.25">
      <c r="A20" s="43"/>
      <c r="B20" s="44"/>
      <c r="C20" s="44"/>
      <c r="D20" s="45" t="s">
        <v>73</v>
      </c>
      <c r="E20" s="46"/>
      <c r="F20" s="46"/>
      <c r="G20" s="29"/>
      <c r="H20" s="29"/>
      <c r="I20" s="30"/>
      <c r="J20" s="30"/>
      <c r="K20" s="30"/>
      <c r="L20" s="40"/>
      <c r="M20" s="48"/>
      <c r="N20" s="53"/>
      <c r="O20" s="133">
        <f t="shared" si="8"/>
        <v>0</v>
      </c>
      <c r="P20" s="128">
        <f t="shared" si="9"/>
        <v>0</v>
      </c>
      <c r="Q20" s="129">
        <f>VLOOKUP(D20,Rates!$A$3:$P$26,3,)*P20</f>
        <v>0</v>
      </c>
      <c r="R20" s="130">
        <f>VLOOKUP(D20,Rates!$A$3:$P$26,4,)*P20</f>
        <v>0</v>
      </c>
      <c r="S20" s="130">
        <f>VLOOKUP(D20,Rates!$A$3:$P$26,5,)*P20</f>
        <v>0</v>
      </c>
      <c r="T20" s="130">
        <f>VLOOKUP(D20,Rates!$A$3:$P$26,6,)*P20</f>
        <v>0</v>
      </c>
      <c r="U20" s="130">
        <f>VLOOKUP(D20,Rates!$A$3:$P$26,7,)*P20</f>
        <v>0</v>
      </c>
      <c r="V20" s="130">
        <f t="shared" si="10"/>
        <v>0</v>
      </c>
      <c r="W20" s="130">
        <f>VLOOKUP(D20,Rates!$A$3:$P$26,8,)*O20</f>
        <v>0</v>
      </c>
      <c r="X20" s="130">
        <f>VLOOKUP(D20,Rates!$A$3:$P$26,9,)*O20</f>
        <v>0</v>
      </c>
      <c r="Y20" s="130">
        <f>VLOOKUP(D20,Rates!$A$3:$P$26,10,)*O20</f>
        <v>0</v>
      </c>
      <c r="Z20" s="130">
        <f>VLOOKUP(D20,Rates!$A$3:$P$26,11,)*O20</f>
        <v>0</v>
      </c>
      <c r="AA20" s="131">
        <f t="shared" si="3"/>
        <v>0</v>
      </c>
      <c r="AB20" s="134">
        <f t="shared" si="4"/>
        <v>0</v>
      </c>
    </row>
    <row r="21" spans="1:28" x14ac:dyDescent="0.25">
      <c r="A21" s="43"/>
      <c r="B21" s="44"/>
      <c r="C21" s="44"/>
      <c r="D21" s="45" t="s">
        <v>73</v>
      </c>
      <c r="E21" s="46"/>
      <c r="F21" s="46"/>
      <c r="G21" s="29"/>
      <c r="H21" s="29"/>
      <c r="I21" s="30"/>
      <c r="J21" s="30"/>
      <c r="K21" s="30"/>
      <c r="L21" s="40"/>
      <c r="M21" s="48"/>
      <c r="N21" s="53"/>
      <c r="O21" s="133">
        <f t="shared" si="8"/>
        <v>0</v>
      </c>
      <c r="P21" s="128">
        <f t="shared" si="9"/>
        <v>0</v>
      </c>
      <c r="Q21" s="129">
        <f>VLOOKUP(D21,Rates!$A$3:$P$26,3,)*P21</f>
        <v>0</v>
      </c>
      <c r="R21" s="130">
        <f>VLOOKUP(D21,Rates!$A$3:$P$26,4,)*P21</f>
        <v>0</v>
      </c>
      <c r="S21" s="130">
        <f>VLOOKUP(D21,Rates!$A$3:$P$26,5,)*P21</f>
        <v>0</v>
      </c>
      <c r="T21" s="130">
        <f>VLOOKUP(D21,Rates!$A$3:$P$26,6,)*P21</f>
        <v>0</v>
      </c>
      <c r="U21" s="130">
        <f>VLOOKUP(D21,Rates!$A$3:$P$26,7,)*P21</f>
        <v>0</v>
      </c>
      <c r="V21" s="130">
        <f t="shared" si="10"/>
        <v>0</v>
      </c>
      <c r="W21" s="130">
        <f>VLOOKUP(D21,Rates!$A$3:$P$26,8,)*O21</f>
        <v>0</v>
      </c>
      <c r="X21" s="130">
        <f>VLOOKUP(D21,Rates!$A$3:$P$26,9,)*O21</f>
        <v>0</v>
      </c>
      <c r="Y21" s="130">
        <f>VLOOKUP(D21,Rates!$A$3:$P$26,10,)*O21</f>
        <v>0</v>
      </c>
      <c r="Z21" s="130">
        <f>VLOOKUP(D21,Rates!$A$3:$P$26,11,)*O21</f>
        <v>0</v>
      </c>
      <c r="AA21" s="131">
        <f t="shared" si="3"/>
        <v>0</v>
      </c>
      <c r="AB21" s="134">
        <f t="shared" si="4"/>
        <v>0</v>
      </c>
    </row>
    <row r="22" spans="1:28" x14ac:dyDescent="0.25">
      <c r="A22" s="43"/>
      <c r="B22" s="44"/>
      <c r="C22" s="44"/>
      <c r="D22" s="45" t="s">
        <v>73</v>
      </c>
      <c r="E22" s="46"/>
      <c r="F22" s="46"/>
      <c r="G22" s="29"/>
      <c r="H22" s="29"/>
      <c r="I22" s="30"/>
      <c r="J22" s="30"/>
      <c r="K22" s="30"/>
      <c r="L22" s="40"/>
      <c r="M22" s="48"/>
      <c r="N22" s="53"/>
      <c r="O22" s="133">
        <f t="shared" si="8"/>
        <v>0</v>
      </c>
      <c r="P22" s="128">
        <f t="shared" si="9"/>
        <v>0</v>
      </c>
      <c r="Q22" s="129">
        <f>VLOOKUP(D22,Rates!$A$3:$P$26,3,)*P22</f>
        <v>0</v>
      </c>
      <c r="R22" s="130">
        <f>VLOOKUP(D22,Rates!$A$3:$P$26,4,)*P22</f>
        <v>0</v>
      </c>
      <c r="S22" s="130">
        <f>VLOOKUP(D22,Rates!$A$3:$P$26,5,)*P22</f>
        <v>0</v>
      </c>
      <c r="T22" s="130">
        <f>VLOOKUP(D22,Rates!$A$3:$P$26,6,)*P22</f>
        <v>0</v>
      </c>
      <c r="U22" s="130">
        <f>VLOOKUP(D22,Rates!$A$3:$P$26,7,)*P22</f>
        <v>0</v>
      </c>
      <c r="V22" s="130">
        <f t="shared" si="10"/>
        <v>0</v>
      </c>
      <c r="W22" s="130">
        <f>VLOOKUP(D22,Rates!$A$3:$P$26,8,)*O22</f>
        <v>0</v>
      </c>
      <c r="X22" s="130">
        <f>VLOOKUP(D22,Rates!$A$3:$P$26,9,)*O22</f>
        <v>0</v>
      </c>
      <c r="Y22" s="130">
        <f>VLOOKUP(D22,Rates!$A$3:$P$26,10,)*O22</f>
        <v>0</v>
      </c>
      <c r="Z22" s="130">
        <f>VLOOKUP(D22,Rates!$A$3:$P$26,11,)*O22</f>
        <v>0</v>
      </c>
      <c r="AA22" s="131">
        <f t="shared" si="3"/>
        <v>0</v>
      </c>
      <c r="AB22" s="134">
        <f t="shared" si="4"/>
        <v>0</v>
      </c>
    </row>
    <row r="23" spans="1:28" x14ac:dyDescent="0.25">
      <c r="A23" s="43"/>
      <c r="B23" s="44"/>
      <c r="C23" s="44"/>
      <c r="D23" s="45" t="s">
        <v>73</v>
      </c>
      <c r="E23" s="46"/>
      <c r="F23" s="46"/>
      <c r="G23" s="29"/>
      <c r="H23" s="29"/>
      <c r="I23" s="30"/>
      <c r="J23" s="30"/>
      <c r="K23" s="30"/>
      <c r="L23" s="40"/>
      <c r="M23" s="48"/>
      <c r="N23" s="53"/>
      <c r="O23" s="133">
        <f t="shared" si="8"/>
        <v>0</v>
      </c>
      <c r="P23" s="128">
        <f t="shared" si="9"/>
        <v>0</v>
      </c>
      <c r="Q23" s="129">
        <f>VLOOKUP(D23,Rates!$A$3:$P$26,3,)*P23</f>
        <v>0</v>
      </c>
      <c r="R23" s="130">
        <f>VLOOKUP(D23,Rates!$A$3:$P$26,4,)*P23</f>
        <v>0</v>
      </c>
      <c r="S23" s="130">
        <f>VLOOKUP(D23,Rates!$A$3:$P$26,5,)*P23</f>
        <v>0</v>
      </c>
      <c r="T23" s="130">
        <f>VLOOKUP(D23,Rates!$A$3:$P$26,6,)*P23</f>
        <v>0</v>
      </c>
      <c r="U23" s="130">
        <f>VLOOKUP(D23,Rates!$A$3:$P$26,7,)*P23</f>
        <v>0</v>
      </c>
      <c r="V23" s="130">
        <f t="shared" si="10"/>
        <v>0</v>
      </c>
      <c r="W23" s="130">
        <f>VLOOKUP(D23,Rates!$A$3:$P$26,8,)*O23</f>
        <v>0</v>
      </c>
      <c r="X23" s="130">
        <f>VLOOKUP(D23,Rates!$A$3:$P$26,9,)*O23</f>
        <v>0</v>
      </c>
      <c r="Y23" s="130">
        <f>VLOOKUP(D23,Rates!$A$3:$P$26,10,)*O23</f>
        <v>0</v>
      </c>
      <c r="Z23" s="130">
        <f>VLOOKUP(D23,Rates!$A$3:$P$26,11,)*O23</f>
        <v>0</v>
      </c>
      <c r="AA23" s="131">
        <f t="shared" si="3"/>
        <v>0</v>
      </c>
      <c r="AB23" s="134">
        <f t="shared" si="4"/>
        <v>0</v>
      </c>
    </row>
    <row r="24" spans="1:28" x14ac:dyDescent="0.25">
      <c r="A24" s="43"/>
      <c r="B24" s="44"/>
      <c r="C24" s="44"/>
      <c r="D24" s="45" t="s">
        <v>73</v>
      </c>
      <c r="E24" s="46"/>
      <c r="F24" s="46"/>
      <c r="G24" s="29"/>
      <c r="H24" s="29"/>
      <c r="I24" s="30"/>
      <c r="J24" s="30"/>
      <c r="K24" s="30"/>
      <c r="L24" s="40"/>
      <c r="M24" s="48"/>
      <c r="N24" s="53"/>
      <c r="O24" s="133">
        <f t="shared" si="8"/>
        <v>0</v>
      </c>
      <c r="P24" s="128">
        <f t="shared" si="9"/>
        <v>0</v>
      </c>
      <c r="Q24" s="129">
        <f>VLOOKUP(D24,Rates!$A$3:$P$26,3,)*P24</f>
        <v>0</v>
      </c>
      <c r="R24" s="130">
        <f>VLOOKUP(D24,Rates!$A$3:$P$26,4,)*P24</f>
        <v>0</v>
      </c>
      <c r="S24" s="130">
        <f>VLOOKUP(D24,Rates!$A$3:$P$26,5,)*P24</f>
        <v>0</v>
      </c>
      <c r="T24" s="130">
        <f>VLOOKUP(D24,Rates!$A$3:$P$26,6,)*P24</f>
        <v>0</v>
      </c>
      <c r="U24" s="130">
        <f>VLOOKUP(D24,Rates!$A$3:$P$26,7,)*P24</f>
        <v>0</v>
      </c>
      <c r="V24" s="130">
        <f t="shared" si="10"/>
        <v>0</v>
      </c>
      <c r="W24" s="130">
        <f>VLOOKUP(D24,Rates!$A$3:$P$26,8,)*O24</f>
        <v>0</v>
      </c>
      <c r="X24" s="130">
        <f>VLOOKUP(D24,Rates!$A$3:$P$26,9,)*O24</f>
        <v>0</v>
      </c>
      <c r="Y24" s="130">
        <f>VLOOKUP(D24,Rates!$A$3:$P$26,10,)*O24</f>
        <v>0</v>
      </c>
      <c r="Z24" s="130">
        <f>VLOOKUP(D24,Rates!$A$3:$P$26,11,)*O24</f>
        <v>0</v>
      </c>
      <c r="AA24" s="131">
        <f t="shared" si="3"/>
        <v>0</v>
      </c>
      <c r="AB24" s="134">
        <f t="shared" si="4"/>
        <v>0</v>
      </c>
    </row>
    <row r="25" spans="1:28" x14ac:dyDescent="0.25">
      <c r="A25" s="43"/>
      <c r="B25" s="44"/>
      <c r="C25" s="44"/>
      <c r="D25" s="45" t="s">
        <v>73</v>
      </c>
      <c r="E25" s="46"/>
      <c r="F25" s="46"/>
      <c r="G25" s="29"/>
      <c r="H25" s="29"/>
      <c r="I25" s="30"/>
      <c r="J25" s="30"/>
      <c r="K25" s="30"/>
      <c r="L25" s="40"/>
      <c r="M25" s="48"/>
      <c r="N25" s="53"/>
      <c r="O25" s="133">
        <f t="shared" si="8"/>
        <v>0</v>
      </c>
      <c r="P25" s="128">
        <f t="shared" si="9"/>
        <v>0</v>
      </c>
      <c r="Q25" s="129">
        <f>VLOOKUP(D25,Rates!$A$3:$P$26,3,)*P25</f>
        <v>0</v>
      </c>
      <c r="R25" s="130">
        <f>VLOOKUP(D25,Rates!$A$3:$P$26,4,)*P25</f>
        <v>0</v>
      </c>
      <c r="S25" s="130">
        <f>VLOOKUP(D25,Rates!$A$3:$P$26,5,)*P25</f>
        <v>0</v>
      </c>
      <c r="T25" s="130">
        <f>VLOOKUP(D25,Rates!$A$3:$P$26,6,)*P25</f>
        <v>0</v>
      </c>
      <c r="U25" s="130">
        <f>VLOOKUP(D25,Rates!$A$3:$P$26,7,)*P25</f>
        <v>0</v>
      </c>
      <c r="V25" s="130">
        <f t="shared" si="10"/>
        <v>0</v>
      </c>
      <c r="W25" s="130">
        <f>VLOOKUP(D25,Rates!$A$3:$P$26,8,)*O25</f>
        <v>0</v>
      </c>
      <c r="X25" s="130">
        <f>VLOOKUP(D25,Rates!$A$3:$P$26,9,)*O25</f>
        <v>0</v>
      </c>
      <c r="Y25" s="130">
        <f>VLOOKUP(D25,Rates!$A$3:$P$26,10,)*O25</f>
        <v>0</v>
      </c>
      <c r="Z25" s="130">
        <f>VLOOKUP(D25,Rates!$A$3:$P$26,11,)*O25</f>
        <v>0</v>
      </c>
      <c r="AA25" s="131">
        <f t="shared" si="3"/>
        <v>0</v>
      </c>
      <c r="AB25" s="134">
        <f t="shared" si="4"/>
        <v>0</v>
      </c>
    </row>
    <row r="26" spans="1:28" x14ac:dyDescent="0.25">
      <c r="A26" s="43"/>
      <c r="B26" s="44"/>
      <c r="C26" s="44"/>
      <c r="D26" s="45" t="s">
        <v>73</v>
      </c>
      <c r="E26" s="46"/>
      <c r="F26" s="46"/>
      <c r="G26" s="29"/>
      <c r="H26" s="29"/>
      <c r="I26" s="30"/>
      <c r="J26" s="30"/>
      <c r="K26" s="30"/>
      <c r="L26" s="40"/>
      <c r="M26" s="48"/>
      <c r="N26" s="53"/>
      <c r="O26" s="133">
        <f t="shared" si="8"/>
        <v>0</v>
      </c>
      <c r="P26" s="128">
        <f t="shared" si="9"/>
        <v>0</v>
      </c>
      <c r="Q26" s="129">
        <f>VLOOKUP(D26,Rates!$A$3:$P$26,3,)*P26</f>
        <v>0</v>
      </c>
      <c r="R26" s="130">
        <f>VLOOKUP(D26,Rates!$A$3:$P$26,4,)*P26</f>
        <v>0</v>
      </c>
      <c r="S26" s="130">
        <f>VLOOKUP(D26,Rates!$A$3:$P$26,5,)*P26</f>
        <v>0</v>
      </c>
      <c r="T26" s="130">
        <f>VLOOKUP(D26,Rates!$A$3:$P$26,6,)*P26</f>
        <v>0</v>
      </c>
      <c r="U26" s="130">
        <f>VLOOKUP(D26,Rates!$A$3:$P$26,7,)*P26</f>
        <v>0</v>
      </c>
      <c r="V26" s="130">
        <f t="shared" si="10"/>
        <v>0</v>
      </c>
      <c r="W26" s="130">
        <f>VLOOKUP(D26,Rates!$A$3:$P$26,8,)*O26</f>
        <v>0</v>
      </c>
      <c r="X26" s="130">
        <f>VLOOKUP(D26,Rates!$A$3:$P$26,9,)*O26</f>
        <v>0</v>
      </c>
      <c r="Y26" s="130">
        <f>VLOOKUP(D26,Rates!$A$3:$P$26,10,)*O26</f>
        <v>0</v>
      </c>
      <c r="Z26" s="130">
        <f>VLOOKUP(D26,Rates!$A$3:$P$26,11,)*O26</f>
        <v>0</v>
      </c>
      <c r="AA26" s="131">
        <f t="shared" si="3"/>
        <v>0</v>
      </c>
      <c r="AB26" s="134">
        <f t="shared" si="4"/>
        <v>0</v>
      </c>
    </row>
    <row r="27" spans="1:28" x14ac:dyDescent="0.25">
      <c r="A27" s="43"/>
      <c r="B27" s="44"/>
      <c r="C27" s="44"/>
      <c r="D27" s="45" t="s">
        <v>73</v>
      </c>
      <c r="E27" s="46"/>
      <c r="F27" s="46"/>
      <c r="G27" s="29"/>
      <c r="H27" s="29"/>
      <c r="I27" s="30"/>
      <c r="J27" s="30"/>
      <c r="K27" s="30"/>
      <c r="L27" s="40"/>
      <c r="M27" s="48"/>
      <c r="N27" s="53"/>
      <c r="O27" s="133">
        <f t="shared" si="8"/>
        <v>0</v>
      </c>
      <c r="P27" s="128">
        <f t="shared" si="9"/>
        <v>0</v>
      </c>
      <c r="Q27" s="129">
        <f>VLOOKUP(D27,Rates!$A$3:$P$26,3,)*P27</f>
        <v>0</v>
      </c>
      <c r="R27" s="130">
        <f>VLOOKUP(D27,Rates!$A$3:$P$26,4,)*P27</f>
        <v>0</v>
      </c>
      <c r="S27" s="130">
        <f>VLOOKUP(D27,Rates!$A$3:$P$26,5,)*P27</f>
        <v>0</v>
      </c>
      <c r="T27" s="130">
        <f>VLOOKUP(D27,Rates!$A$3:$P$26,6,)*P27</f>
        <v>0</v>
      </c>
      <c r="U27" s="130">
        <f>VLOOKUP(D27,Rates!$A$3:$P$26,7,)*P27</f>
        <v>0</v>
      </c>
      <c r="V27" s="130">
        <f t="shared" si="10"/>
        <v>0</v>
      </c>
      <c r="W27" s="130">
        <f>VLOOKUP(D27,Rates!$A$3:$P$26,8,)*O27</f>
        <v>0</v>
      </c>
      <c r="X27" s="130">
        <f>VLOOKUP(D27,Rates!$A$3:$P$26,9,)*O27</f>
        <v>0</v>
      </c>
      <c r="Y27" s="130">
        <f>VLOOKUP(D27,Rates!$A$3:$P$26,10,)*O27</f>
        <v>0</v>
      </c>
      <c r="Z27" s="130">
        <f>VLOOKUP(D27,Rates!$A$3:$P$26,11,)*O27</f>
        <v>0</v>
      </c>
      <c r="AA27" s="131">
        <f t="shared" si="3"/>
        <v>0</v>
      </c>
      <c r="AB27" s="134">
        <f t="shared" si="4"/>
        <v>0</v>
      </c>
    </row>
    <row r="28" spans="1:28" x14ac:dyDescent="0.25">
      <c r="A28" s="43"/>
      <c r="B28" s="44"/>
      <c r="C28" s="44"/>
      <c r="D28" s="45" t="s">
        <v>73</v>
      </c>
      <c r="E28" s="46"/>
      <c r="F28" s="46"/>
      <c r="G28" s="29"/>
      <c r="H28" s="29"/>
      <c r="I28" s="30"/>
      <c r="J28" s="30"/>
      <c r="K28" s="30"/>
      <c r="L28" s="40"/>
      <c r="M28" s="48"/>
      <c r="N28" s="53"/>
      <c r="O28" s="133">
        <f t="shared" si="8"/>
        <v>0</v>
      </c>
      <c r="P28" s="128">
        <f t="shared" si="9"/>
        <v>0</v>
      </c>
      <c r="Q28" s="129">
        <f>VLOOKUP(D28,Rates!$A$3:$P$26,3,)*P28</f>
        <v>0</v>
      </c>
      <c r="R28" s="130">
        <f>VLOOKUP(D28,Rates!$A$3:$P$26,4,)*P28</f>
        <v>0</v>
      </c>
      <c r="S28" s="130">
        <f>VLOOKUP(D28,Rates!$A$3:$P$26,5,)*P28</f>
        <v>0</v>
      </c>
      <c r="T28" s="130">
        <f>VLOOKUP(D28,Rates!$A$3:$P$26,6,)*P28</f>
        <v>0</v>
      </c>
      <c r="U28" s="130">
        <f>VLOOKUP(D28,Rates!$A$3:$P$26,7,)*P28</f>
        <v>0</v>
      </c>
      <c r="V28" s="130">
        <f t="shared" si="10"/>
        <v>0</v>
      </c>
      <c r="W28" s="130">
        <f>VLOOKUP(D28,Rates!$A$3:$P$26,8,)*O28</f>
        <v>0</v>
      </c>
      <c r="X28" s="130">
        <f>VLOOKUP(D28,Rates!$A$3:$P$26,9,)*O28</f>
        <v>0</v>
      </c>
      <c r="Y28" s="130">
        <f>VLOOKUP(D28,Rates!$A$3:$P$26,10,)*O28</f>
        <v>0</v>
      </c>
      <c r="Z28" s="130">
        <f>VLOOKUP(D28,Rates!$A$3:$P$26,11,)*O28</f>
        <v>0</v>
      </c>
      <c r="AA28" s="131">
        <f t="shared" si="3"/>
        <v>0</v>
      </c>
      <c r="AB28" s="134">
        <f t="shared" si="4"/>
        <v>0</v>
      </c>
    </row>
    <row r="29" spans="1:28" x14ac:dyDescent="0.25">
      <c r="A29" s="43"/>
      <c r="B29" s="44"/>
      <c r="C29" s="44"/>
      <c r="D29" s="45" t="s">
        <v>73</v>
      </c>
      <c r="E29" s="46"/>
      <c r="F29" s="46"/>
      <c r="G29" s="29"/>
      <c r="H29" s="29"/>
      <c r="I29" s="30"/>
      <c r="J29" s="30"/>
      <c r="K29" s="30"/>
      <c r="L29" s="40"/>
      <c r="M29" s="48"/>
      <c r="N29" s="53"/>
      <c r="O29" s="133">
        <f t="shared" si="8"/>
        <v>0</v>
      </c>
      <c r="P29" s="128">
        <f t="shared" si="9"/>
        <v>0</v>
      </c>
      <c r="Q29" s="129">
        <f>VLOOKUP(D29,Rates!$A$3:$P$26,3,)*P29</f>
        <v>0</v>
      </c>
      <c r="R29" s="130">
        <f>VLOOKUP(D29,Rates!$A$3:$P$26,4,)*P29</f>
        <v>0</v>
      </c>
      <c r="S29" s="130">
        <f>VLOOKUP(D29,Rates!$A$3:$P$26,5,)*P29</f>
        <v>0</v>
      </c>
      <c r="T29" s="130">
        <f>VLOOKUP(D29,Rates!$A$3:$P$26,6,)*P29</f>
        <v>0</v>
      </c>
      <c r="U29" s="130">
        <f>VLOOKUP(D29,Rates!$A$3:$P$26,7,)*P29</f>
        <v>0</v>
      </c>
      <c r="V29" s="130">
        <f t="shared" si="10"/>
        <v>0</v>
      </c>
      <c r="W29" s="130">
        <f>VLOOKUP(D29,Rates!$A$3:$P$26,8,)*O29</f>
        <v>0</v>
      </c>
      <c r="X29" s="130">
        <f>VLOOKUP(D29,Rates!$A$3:$P$26,9,)*O29</f>
        <v>0</v>
      </c>
      <c r="Y29" s="130">
        <f>VLOOKUP(D29,Rates!$A$3:$P$26,10,)*O29</f>
        <v>0</v>
      </c>
      <c r="Z29" s="130">
        <f>VLOOKUP(D29,Rates!$A$3:$P$26,11,)*O29</f>
        <v>0</v>
      </c>
      <c r="AA29" s="131">
        <f t="shared" si="3"/>
        <v>0</v>
      </c>
      <c r="AB29" s="134">
        <f t="shared" si="4"/>
        <v>0</v>
      </c>
    </row>
    <row r="30" spans="1:28" x14ac:dyDescent="0.25">
      <c r="A30" s="43"/>
      <c r="B30" s="44"/>
      <c r="C30" s="44"/>
      <c r="D30" s="45" t="s">
        <v>73</v>
      </c>
      <c r="E30" s="46"/>
      <c r="F30" s="46"/>
      <c r="G30" s="29"/>
      <c r="H30" s="29"/>
      <c r="I30" s="30"/>
      <c r="J30" s="30"/>
      <c r="K30" s="30"/>
      <c r="L30" s="40"/>
      <c r="M30" s="48"/>
      <c r="N30" s="53"/>
      <c r="O30" s="133">
        <f t="shared" si="8"/>
        <v>0</v>
      </c>
      <c r="P30" s="128">
        <f t="shared" si="9"/>
        <v>0</v>
      </c>
      <c r="Q30" s="129">
        <f>VLOOKUP(D30,Rates!$A$3:$P$26,3,)*P30</f>
        <v>0</v>
      </c>
      <c r="R30" s="130">
        <f>VLOOKUP(D30,Rates!$A$3:$P$26,4,)*P30</f>
        <v>0</v>
      </c>
      <c r="S30" s="130">
        <f>VLOOKUP(D30,Rates!$A$3:$P$26,5,)*P30</f>
        <v>0</v>
      </c>
      <c r="T30" s="130">
        <f>VLOOKUP(D30,Rates!$A$3:$P$26,6,)*P30</f>
        <v>0</v>
      </c>
      <c r="U30" s="130">
        <f>VLOOKUP(D30,Rates!$A$3:$P$26,7,)*P30</f>
        <v>0</v>
      </c>
      <c r="V30" s="130">
        <f t="shared" si="10"/>
        <v>0</v>
      </c>
      <c r="W30" s="130">
        <f>VLOOKUP(D30,Rates!$A$3:$P$26,8,)*O30</f>
        <v>0</v>
      </c>
      <c r="X30" s="130">
        <f>VLOOKUP(D30,Rates!$A$3:$P$26,9,)*O30</f>
        <v>0</v>
      </c>
      <c r="Y30" s="130">
        <f>VLOOKUP(D30,Rates!$A$3:$P$26,10,)*O30</f>
        <v>0</v>
      </c>
      <c r="Z30" s="130">
        <f>VLOOKUP(D30,Rates!$A$3:$P$26,11,)*O30</f>
        <v>0</v>
      </c>
      <c r="AA30" s="131">
        <f t="shared" si="3"/>
        <v>0</v>
      </c>
      <c r="AB30" s="134">
        <f t="shared" si="4"/>
        <v>0</v>
      </c>
    </row>
    <row r="31" spans="1:28" x14ac:dyDescent="0.25">
      <c r="A31" s="43"/>
      <c r="B31" s="44"/>
      <c r="C31" s="44"/>
      <c r="D31" s="45" t="s">
        <v>73</v>
      </c>
      <c r="E31" s="46"/>
      <c r="F31" s="46"/>
      <c r="G31" s="29"/>
      <c r="H31" s="29"/>
      <c r="I31" s="30"/>
      <c r="J31" s="30"/>
      <c r="K31" s="30"/>
      <c r="L31" s="40"/>
      <c r="M31" s="48"/>
      <c r="N31" s="53"/>
      <c r="O31" s="133">
        <f t="shared" si="8"/>
        <v>0</v>
      </c>
      <c r="P31" s="128">
        <f t="shared" si="9"/>
        <v>0</v>
      </c>
      <c r="Q31" s="129">
        <f>VLOOKUP(D31,Rates!$A$3:$P$26,3,)*P31</f>
        <v>0</v>
      </c>
      <c r="R31" s="130">
        <f>VLOOKUP(D31,Rates!$A$3:$P$26,4,)*P31</f>
        <v>0</v>
      </c>
      <c r="S31" s="130">
        <f>VLOOKUP(D31,Rates!$A$3:$P$26,5,)*P31</f>
        <v>0</v>
      </c>
      <c r="T31" s="130">
        <f>VLOOKUP(D31,Rates!$A$3:$P$26,6,)*P31</f>
        <v>0</v>
      </c>
      <c r="U31" s="130">
        <f>VLOOKUP(D31,Rates!$A$3:$P$26,7,)*P31</f>
        <v>0</v>
      </c>
      <c r="V31" s="130">
        <f t="shared" si="10"/>
        <v>0</v>
      </c>
      <c r="W31" s="130">
        <f>VLOOKUP(D31,Rates!$A$3:$P$26,8,)*O31</f>
        <v>0</v>
      </c>
      <c r="X31" s="130">
        <f>VLOOKUP(D31,Rates!$A$3:$P$26,9,)*O31</f>
        <v>0</v>
      </c>
      <c r="Y31" s="130">
        <f>VLOOKUP(D31,Rates!$A$3:$P$26,10,)*O31</f>
        <v>0</v>
      </c>
      <c r="Z31" s="130">
        <f>VLOOKUP(D31,Rates!$A$3:$P$26,11,)*O31</f>
        <v>0</v>
      </c>
      <c r="AA31" s="131">
        <f t="shared" si="3"/>
        <v>0</v>
      </c>
      <c r="AB31" s="134">
        <f t="shared" si="4"/>
        <v>0</v>
      </c>
    </row>
    <row r="32" spans="1:28" x14ac:dyDescent="0.25">
      <c r="A32" s="43"/>
      <c r="B32" s="44"/>
      <c r="C32" s="44"/>
      <c r="D32" s="45" t="s">
        <v>73</v>
      </c>
      <c r="E32" s="46"/>
      <c r="F32" s="46"/>
      <c r="G32" s="29"/>
      <c r="H32" s="29"/>
      <c r="I32" s="30"/>
      <c r="J32" s="30"/>
      <c r="K32" s="30"/>
      <c r="L32" s="40"/>
      <c r="M32" s="48"/>
      <c r="N32" s="53"/>
      <c r="O32" s="133">
        <f t="shared" si="8"/>
        <v>0</v>
      </c>
      <c r="P32" s="128">
        <f t="shared" si="9"/>
        <v>0</v>
      </c>
      <c r="Q32" s="129">
        <f>VLOOKUP(D32,Rates!$A$3:$P$26,3,)*P32</f>
        <v>0</v>
      </c>
      <c r="R32" s="130">
        <f>VLOOKUP(D32,Rates!$A$3:$P$26,4,)*P32</f>
        <v>0</v>
      </c>
      <c r="S32" s="130">
        <f>VLOOKUP(D32,Rates!$A$3:$P$26,5,)*P32</f>
        <v>0</v>
      </c>
      <c r="T32" s="130">
        <f>VLOOKUP(D32,Rates!$A$3:$P$26,6,)*P32</f>
        <v>0</v>
      </c>
      <c r="U32" s="130">
        <f>VLOOKUP(D32,Rates!$A$3:$P$26,7,)*P32</f>
        <v>0</v>
      </c>
      <c r="V32" s="130">
        <f t="shared" si="10"/>
        <v>0</v>
      </c>
      <c r="W32" s="130">
        <f>VLOOKUP(D32,Rates!$A$3:$P$26,8,)*O32</f>
        <v>0</v>
      </c>
      <c r="X32" s="130">
        <f>VLOOKUP(D32,Rates!$A$3:$P$26,9,)*O32</f>
        <v>0</v>
      </c>
      <c r="Y32" s="130">
        <f>VLOOKUP(D32,Rates!$A$3:$P$26,10,)*O32</f>
        <v>0</v>
      </c>
      <c r="Z32" s="130">
        <f>VLOOKUP(D32,Rates!$A$3:$P$26,11,)*O32</f>
        <v>0</v>
      </c>
      <c r="AA32" s="131">
        <f t="shared" si="3"/>
        <v>0</v>
      </c>
      <c r="AB32" s="134">
        <f t="shared" si="4"/>
        <v>0</v>
      </c>
    </row>
    <row r="33" spans="1:28" x14ac:dyDescent="0.25">
      <c r="A33" s="43"/>
      <c r="B33" s="44"/>
      <c r="C33" s="44"/>
      <c r="D33" s="45" t="s">
        <v>73</v>
      </c>
      <c r="E33" s="46"/>
      <c r="F33" s="46"/>
      <c r="G33" s="29"/>
      <c r="H33" s="29"/>
      <c r="I33" s="30"/>
      <c r="J33" s="30"/>
      <c r="K33" s="30"/>
      <c r="L33" s="40"/>
      <c r="M33" s="48"/>
      <c r="N33" s="53"/>
      <c r="O33" s="133">
        <f t="shared" si="8"/>
        <v>0</v>
      </c>
      <c r="P33" s="128">
        <f t="shared" si="9"/>
        <v>0</v>
      </c>
      <c r="Q33" s="129">
        <f>VLOOKUP(D33,Rates!$A$3:$P$26,3,)*P33</f>
        <v>0</v>
      </c>
      <c r="R33" s="130">
        <f>VLOOKUP(D33,Rates!$A$3:$P$26,4,)*P33</f>
        <v>0</v>
      </c>
      <c r="S33" s="130">
        <f>VLOOKUP(D33,Rates!$A$3:$P$26,5,)*P33</f>
        <v>0</v>
      </c>
      <c r="T33" s="130">
        <f>VLOOKUP(D33,Rates!$A$3:$P$26,6,)*P33</f>
        <v>0</v>
      </c>
      <c r="U33" s="130">
        <f>VLOOKUP(D33,Rates!$A$3:$P$26,7,)*P33</f>
        <v>0</v>
      </c>
      <c r="V33" s="130">
        <f t="shared" si="10"/>
        <v>0</v>
      </c>
      <c r="W33" s="130">
        <f>VLOOKUP(D33,Rates!$A$3:$P$26,8,)*O33</f>
        <v>0</v>
      </c>
      <c r="X33" s="130">
        <f>VLOOKUP(D33,Rates!$A$3:$P$26,9,)*O33</f>
        <v>0</v>
      </c>
      <c r="Y33" s="130">
        <f>VLOOKUP(D33,Rates!$A$3:$P$26,10,)*O33</f>
        <v>0</v>
      </c>
      <c r="Z33" s="130">
        <f>VLOOKUP(D33,Rates!$A$3:$P$26,11,)*O33</f>
        <v>0</v>
      </c>
      <c r="AA33" s="131">
        <f t="shared" si="3"/>
        <v>0</v>
      </c>
      <c r="AB33" s="134">
        <f t="shared" si="4"/>
        <v>0</v>
      </c>
    </row>
    <row r="34" spans="1:28" x14ac:dyDescent="0.25">
      <c r="A34" s="43"/>
      <c r="B34" s="44"/>
      <c r="C34" s="44"/>
      <c r="D34" s="45" t="s">
        <v>73</v>
      </c>
      <c r="E34" s="46"/>
      <c r="F34" s="46"/>
      <c r="G34" s="29"/>
      <c r="H34" s="29"/>
      <c r="I34" s="30"/>
      <c r="J34" s="30"/>
      <c r="K34" s="30"/>
      <c r="L34" s="40"/>
      <c r="M34" s="48"/>
      <c r="N34" s="53"/>
      <c r="O34" s="133">
        <f t="shared" si="8"/>
        <v>0</v>
      </c>
      <c r="P34" s="128">
        <f t="shared" si="9"/>
        <v>0</v>
      </c>
      <c r="Q34" s="129">
        <f>VLOOKUP(D34,Rates!$A$3:$P$26,3,)*P34</f>
        <v>0</v>
      </c>
      <c r="R34" s="130">
        <f>VLOOKUP(D34,Rates!$A$3:$P$26,4,)*P34</f>
        <v>0</v>
      </c>
      <c r="S34" s="130">
        <f>VLOOKUP(D34,Rates!$A$3:$P$26,5,)*P34</f>
        <v>0</v>
      </c>
      <c r="T34" s="130">
        <f>VLOOKUP(D34,Rates!$A$3:$P$26,6,)*P34</f>
        <v>0</v>
      </c>
      <c r="U34" s="130">
        <f>VLOOKUP(D34,Rates!$A$3:$P$26,7,)*P34</f>
        <v>0</v>
      </c>
      <c r="V34" s="130">
        <f t="shared" si="10"/>
        <v>0</v>
      </c>
      <c r="W34" s="130">
        <f>VLOOKUP(D34,Rates!$A$3:$P$26,8,)*O34</f>
        <v>0</v>
      </c>
      <c r="X34" s="130">
        <f>VLOOKUP(D34,Rates!$A$3:$P$26,9,)*O34</f>
        <v>0</v>
      </c>
      <c r="Y34" s="130">
        <f>VLOOKUP(D34,Rates!$A$3:$P$26,10,)*O34</f>
        <v>0</v>
      </c>
      <c r="Z34" s="130">
        <f>VLOOKUP(D34,Rates!$A$3:$P$26,11,)*O34</f>
        <v>0</v>
      </c>
      <c r="AA34" s="131">
        <f t="shared" si="3"/>
        <v>0</v>
      </c>
      <c r="AB34" s="134">
        <f t="shared" si="4"/>
        <v>0</v>
      </c>
    </row>
    <row r="35" spans="1:28" x14ac:dyDescent="0.25">
      <c r="A35" s="43"/>
      <c r="B35" s="44"/>
      <c r="C35" s="44"/>
      <c r="D35" s="45" t="s">
        <v>73</v>
      </c>
      <c r="E35" s="46"/>
      <c r="F35" s="46"/>
      <c r="G35" s="29"/>
      <c r="H35" s="29"/>
      <c r="I35" s="30"/>
      <c r="J35" s="30"/>
      <c r="K35" s="30"/>
      <c r="L35" s="40"/>
      <c r="M35" s="48"/>
      <c r="N35" s="53"/>
      <c r="O35" s="133">
        <f t="shared" si="8"/>
        <v>0</v>
      </c>
      <c r="P35" s="128">
        <f t="shared" si="9"/>
        <v>0</v>
      </c>
      <c r="Q35" s="129">
        <f>VLOOKUP(D35,Rates!$A$3:$P$26,3,)*P35</f>
        <v>0</v>
      </c>
      <c r="R35" s="130">
        <f>VLOOKUP(D35,Rates!$A$3:$P$26,4,)*P35</f>
        <v>0</v>
      </c>
      <c r="S35" s="130">
        <f>VLOOKUP(D35,Rates!$A$3:$P$26,5,)*P35</f>
        <v>0</v>
      </c>
      <c r="T35" s="130">
        <f>VLOOKUP(D35,Rates!$A$3:$P$26,6,)*P35</f>
        <v>0</v>
      </c>
      <c r="U35" s="130">
        <f>VLOOKUP(D35,Rates!$A$3:$P$26,7,)*P35</f>
        <v>0</v>
      </c>
      <c r="V35" s="130">
        <f t="shared" si="10"/>
        <v>0</v>
      </c>
      <c r="W35" s="130">
        <f>VLOOKUP(D35,Rates!$A$3:$P$26,8,)*O35</f>
        <v>0</v>
      </c>
      <c r="X35" s="130">
        <f>VLOOKUP(D35,Rates!$A$3:$P$26,9,)*O35</f>
        <v>0</v>
      </c>
      <c r="Y35" s="130">
        <f>VLOOKUP(D35,Rates!$A$3:$P$26,10,)*O35</f>
        <v>0</v>
      </c>
      <c r="Z35" s="130">
        <f>VLOOKUP(D35,Rates!$A$3:$P$26,11,)*O35</f>
        <v>0</v>
      </c>
      <c r="AA35" s="131">
        <f t="shared" ref="AA35:AA66" si="11">H35*0.02</f>
        <v>0</v>
      </c>
      <c r="AB35" s="134">
        <f t="shared" ref="AB35:AB66" si="12">SUM(Q35:AA35)</f>
        <v>0</v>
      </c>
    </row>
    <row r="36" spans="1:28" x14ac:dyDescent="0.25">
      <c r="A36" s="43"/>
      <c r="B36" s="44"/>
      <c r="C36" s="44"/>
      <c r="D36" s="45" t="s">
        <v>73</v>
      </c>
      <c r="E36" s="46"/>
      <c r="F36" s="46"/>
      <c r="G36" s="29"/>
      <c r="H36" s="29"/>
      <c r="I36" s="30"/>
      <c r="J36" s="30"/>
      <c r="K36" s="30"/>
      <c r="L36" s="40"/>
      <c r="M36" s="48"/>
      <c r="N36" s="53"/>
      <c r="O36" s="133">
        <f t="shared" si="8"/>
        <v>0</v>
      </c>
      <c r="P36" s="128">
        <f t="shared" si="9"/>
        <v>0</v>
      </c>
      <c r="Q36" s="129">
        <f>VLOOKUP(D36,Rates!$A$3:$P$26,3,)*P36</f>
        <v>0</v>
      </c>
      <c r="R36" s="130">
        <f>VLOOKUP(D36,Rates!$A$3:$P$26,4,)*P36</f>
        <v>0</v>
      </c>
      <c r="S36" s="130">
        <f>VLOOKUP(D36,Rates!$A$3:$P$26,5,)*P36</f>
        <v>0</v>
      </c>
      <c r="T36" s="130">
        <f>VLOOKUP(D36,Rates!$A$3:$P$26,6,)*P36</f>
        <v>0</v>
      </c>
      <c r="U36" s="130">
        <f>VLOOKUP(D36,Rates!$A$3:$P$26,7,)*P36</f>
        <v>0</v>
      </c>
      <c r="V36" s="130">
        <f t="shared" si="10"/>
        <v>0</v>
      </c>
      <c r="W36" s="130">
        <f>VLOOKUP(D36,Rates!$A$3:$P$26,8,)*O36</f>
        <v>0</v>
      </c>
      <c r="X36" s="130">
        <f>VLOOKUP(D36,Rates!$A$3:$P$26,9,)*O36</f>
        <v>0</v>
      </c>
      <c r="Y36" s="130">
        <f>VLOOKUP(D36,Rates!$A$3:$P$26,10,)*O36</f>
        <v>0</v>
      </c>
      <c r="Z36" s="130">
        <f>VLOOKUP(D36,Rates!$A$3:$P$26,11,)*O36</f>
        <v>0</v>
      </c>
      <c r="AA36" s="131">
        <f t="shared" si="11"/>
        <v>0</v>
      </c>
      <c r="AB36" s="134">
        <f t="shared" si="12"/>
        <v>0</v>
      </c>
    </row>
    <row r="37" spans="1:28" x14ac:dyDescent="0.25">
      <c r="A37" s="43"/>
      <c r="B37" s="44"/>
      <c r="C37" s="44"/>
      <c r="D37" s="45" t="s">
        <v>73</v>
      </c>
      <c r="E37" s="46"/>
      <c r="F37" s="46"/>
      <c r="G37" s="29"/>
      <c r="H37" s="29"/>
      <c r="I37" s="30"/>
      <c r="J37" s="30"/>
      <c r="K37" s="30"/>
      <c r="L37" s="40"/>
      <c r="M37" s="48"/>
      <c r="N37" s="53"/>
      <c r="O37" s="133">
        <f t="shared" si="8"/>
        <v>0</v>
      </c>
      <c r="P37" s="128">
        <f t="shared" si="9"/>
        <v>0</v>
      </c>
      <c r="Q37" s="129">
        <f>VLOOKUP(D37,Rates!$A$3:$P$26,3,)*P37</f>
        <v>0</v>
      </c>
      <c r="R37" s="130">
        <f>VLOOKUP(D37,Rates!$A$3:$P$26,4,)*P37</f>
        <v>0</v>
      </c>
      <c r="S37" s="130">
        <f>VLOOKUP(D37,Rates!$A$3:$P$26,5,)*P37</f>
        <v>0</v>
      </c>
      <c r="T37" s="130">
        <f>VLOOKUP(D37,Rates!$A$3:$P$26,6,)*P37</f>
        <v>0</v>
      </c>
      <c r="U37" s="130">
        <f>VLOOKUP(D37,Rates!$A$3:$P$26,7,)*P37</f>
        <v>0</v>
      </c>
      <c r="V37" s="130">
        <f t="shared" si="10"/>
        <v>0</v>
      </c>
      <c r="W37" s="130">
        <f>VLOOKUP(D37,Rates!$A$3:$P$26,8,)*O37</f>
        <v>0</v>
      </c>
      <c r="X37" s="130">
        <f>VLOOKUP(D37,Rates!$A$3:$P$26,9,)*O37</f>
        <v>0</v>
      </c>
      <c r="Y37" s="130">
        <f>VLOOKUP(D37,Rates!$A$3:$P$26,10,)*O37</f>
        <v>0</v>
      </c>
      <c r="Z37" s="130">
        <f>VLOOKUP(D37,Rates!$A$3:$P$26,11,)*O37</f>
        <v>0</v>
      </c>
      <c r="AA37" s="131">
        <f t="shared" si="11"/>
        <v>0</v>
      </c>
      <c r="AB37" s="134">
        <f t="shared" si="12"/>
        <v>0</v>
      </c>
    </row>
    <row r="38" spans="1:28" x14ac:dyDescent="0.25">
      <c r="A38" s="43"/>
      <c r="B38" s="44"/>
      <c r="C38" s="44"/>
      <c r="D38" s="45" t="s">
        <v>73</v>
      </c>
      <c r="E38" s="46"/>
      <c r="F38" s="46"/>
      <c r="G38" s="29"/>
      <c r="H38" s="29"/>
      <c r="I38" s="30"/>
      <c r="J38" s="30"/>
      <c r="K38" s="30"/>
      <c r="L38" s="40"/>
      <c r="M38" s="48"/>
      <c r="N38" s="53"/>
      <c r="O38" s="133">
        <f t="shared" si="8"/>
        <v>0</v>
      </c>
      <c r="P38" s="128">
        <f t="shared" si="9"/>
        <v>0</v>
      </c>
      <c r="Q38" s="129">
        <f>VLOOKUP(D38,Rates!$A$3:$P$26,3,)*P38</f>
        <v>0</v>
      </c>
      <c r="R38" s="130">
        <f>VLOOKUP(D38,Rates!$A$3:$P$26,4,)*P38</f>
        <v>0</v>
      </c>
      <c r="S38" s="130">
        <f>VLOOKUP(D38,Rates!$A$3:$P$26,5,)*P38</f>
        <v>0</v>
      </c>
      <c r="T38" s="130">
        <f>VLOOKUP(D38,Rates!$A$3:$P$26,6,)*P38</f>
        <v>0</v>
      </c>
      <c r="U38" s="130">
        <f>VLOOKUP(D38,Rates!$A$3:$P$26,7,)*P38</f>
        <v>0</v>
      </c>
      <c r="V38" s="130">
        <f t="shared" si="10"/>
        <v>0</v>
      </c>
      <c r="W38" s="130">
        <f>VLOOKUP(D38,Rates!$A$3:$P$26,8,)*O38</f>
        <v>0</v>
      </c>
      <c r="X38" s="130">
        <f>VLOOKUP(D38,Rates!$A$3:$P$26,9,)*O38</f>
        <v>0</v>
      </c>
      <c r="Y38" s="130">
        <f>VLOOKUP(D38,Rates!$A$3:$P$26,10,)*O38</f>
        <v>0</v>
      </c>
      <c r="Z38" s="130">
        <f>VLOOKUP(D38,Rates!$A$3:$P$26,11,)*O38</f>
        <v>0</v>
      </c>
      <c r="AA38" s="131">
        <f t="shared" si="11"/>
        <v>0</v>
      </c>
      <c r="AB38" s="134">
        <f t="shared" si="12"/>
        <v>0</v>
      </c>
    </row>
    <row r="39" spans="1:28" x14ac:dyDescent="0.25">
      <c r="A39" s="43"/>
      <c r="B39" s="44"/>
      <c r="C39" s="44"/>
      <c r="D39" s="45" t="s">
        <v>73</v>
      </c>
      <c r="E39" s="46"/>
      <c r="F39" s="46"/>
      <c r="G39" s="29"/>
      <c r="H39" s="29"/>
      <c r="I39" s="30"/>
      <c r="J39" s="30"/>
      <c r="K39" s="30"/>
      <c r="L39" s="40"/>
      <c r="M39" s="48"/>
      <c r="N39" s="53"/>
      <c r="O39" s="133">
        <f t="shared" si="8"/>
        <v>0</v>
      </c>
      <c r="P39" s="128">
        <f t="shared" si="9"/>
        <v>0</v>
      </c>
      <c r="Q39" s="129">
        <f>VLOOKUP(D39,Rates!$A$3:$P$26,3,)*P39</f>
        <v>0</v>
      </c>
      <c r="R39" s="130">
        <f>VLOOKUP(D39,Rates!$A$3:$P$26,4,)*P39</f>
        <v>0</v>
      </c>
      <c r="S39" s="130">
        <f>VLOOKUP(D39,Rates!$A$3:$P$26,5,)*P39</f>
        <v>0</v>
      </c>
      <c r="T39" s="130">
        <f>VLOOKUP(D39,Rates!$A$3:$P$26,6,)*P39</f>
        <v>0</v>
      </c>
      <c r="U39" s="130">
        <f>VLOOKUP(D39,Rates!$A$3:$P$26,7,)*P39</f>
        <v>0</v>
      </c>
      <c r="V39" s="130">
        <f t="shared" si="10"/>
        <v>0</v>
      </c>
      <c r="W39" s="130">
        <f>VLOOKUP(D39,Rates!$A$3:$P$26,8,)*O39</f>
        <v>0</v>
      </c>
      <c r="X39" s="130">
        <f>VLOOKUP(D39,Rates!$A$3:$P$26,9,)*O39</f>
        <v>0</v>
      </c>
      <c r="Y39" s="130">
        <f>VLOOKUP(D39,Rates!$A$3:$P$26,10,)*O39</f>
        <v>0</v>
      </c>
      <c r="Z39" s="130">
        <f>VLOOKUP(D39,Rates!$A$3:$P$26,11,)*O39</f>
        <v>0</v>
      </c>
      <c r="AA39" s="131">
        <f t="shared" si="11"/>
        <v>0</v>
      </c>
      <c r="AB39" s="134">
        <f t="shared" si="12"/>
        <v>0</v>
      </c>
    </row>
    <row r="40" spans="1:28" x14ac:dyDescent="0.25">
      <c r="A40" s="43"/>
      <c r="B40" s="44"/>
      <c r="C40" s="44"/>
      <c r="D40" s="45" t="s">
        <v>73</v>
      </c>
      <c r="E40" s="46"/>
      <c r="F40" s="46"/>
      <c r="G40" s="29"/>
      <c r="H40" s="29"/>
      <c r="I40" s="30"/>
      <c r="J40" s="30"/>
      <c r="K40" s="30"/>
      <c r="L40" s="40"/>
      <c r="M40" s="48"/>
      <c r="N40" s="53"/>
      <c r="O40" s="133">
        <f t="shared" si="8"/>
        <v>0</v>
      </c>
      <c r="P40" s="128">
        <f t="shared" si="9"/>
        <v>0</v>
      </c>
      <c r="Q40" s="129">
        <f>VLOOKUP(D40,Rates!$A$3:$P$26,3,)*P40</f>
        <v>0</v>
      </c>
      <c r="R40" s="130">
        <f>VLOOKUP(D40,Rates!$A$3:$P$26,4,)*P40</f>
        <v>0</v>
      </c>
      <c r="S40" s="130">
        <f>VLOOKUP(D40,Rates!$A$3:$P$26,5,)*P40</f>
        <v>0</v>
      </c>
      <c r="T40" s="130">
        <f>VLOOKUP(D40,Rates!$A$3:$P$26,6,)*P40</f>
        <v>0</v>
      </c>
      <c r="U40" s="130">
        <f>VLOOKUP(D40,Rates!$A$3:$P$26,7,)*P40</f>
        <v>0</v>
      </c>
      <c r="V40" s="130">
        <f t="shared" si="10"/>
        <v>0</v>
      </c>
      <c r="W40" s="130">
        <f>VLOOKUP(D40,Rates!$A$3:$P$26,8,)*O40</f>
        <v>0</v>
      </c>
      <c r="X40" s="130">
        <f>VLOOKUP(D40,Rates!$A$3:$P$26,9,)*O40</f>
        <v>0</v>
      </c>
      <c r="Y40" s="130">
        <f>VLOOKUP(D40,Rates!$A$3:$P$26,10,)*O40</f>
        <v>0</v>
      </c>
      <c r="Z40" s="130">
        <f>VLOOKUP(D40,Rates!$A$3:$P$26,11,)*O40</f>
        <v>0</v>
      </c>
      <c r="AA40" s="131">
        <f t="shared" si="11"/>
        <v>0</v>
      </c>
      <c r="AB40" s="134">
        <f t="shared" si="12"/>
        <v>0</v>
      </c>
    </row>
    <row r="41" spans="1:28" x14ac:dyDescent="0.25">
      <c r="A41" s="43"/>
      <c r="B41" s="44"/>
      <c r="C41" s="44"/>
      <c r="D41" s="45" t="s">
        <v>73</v>
      </c>
      <c r="E41" s="46"/>
      <c r="F41" s="46"/>
      <c r="G41" s="29"/>
      <c r="H41" s="29"/>
      <c r="I41" s="30"/>
      <c r="J41" s="30"/>
      <c r="K41" s="30"/>
      <c r="L41" s="40"/>
      <c r="M41" s="48"/>
      <c r="N41" s="53"/>
      <c r="O41" s="133">
        <f t="shared" si="8"/>
        <v>0</v>
      </c>
      <c r="P41" s="128">
        <f t="shared" si="9"/>
        <v>0</v>
      </c>
      <c r="Q41" s="129">
        <f>VLOOKUP(D41,Rates!$A$3:$P$26,3,)*P41</f>
        <v>0</v>
      </c>
      <c r="R41" s="130">
        <f>VLOOKUP(D41,Rates!$A$3:$P$26,4,)*P41</f>
        <v>0</v>
      </c>
      <c r="S41" s="130">
        <f>VLOOKUP(D41,Rates!$A$3:$P$26,5,)*P41</f>
        <v>0</v>
      </c>
      <c r="T41" s="130">
        <f>VLOOKUP(D41,Rates!$A$3:$P$26,6,)*P41</f>
        <v>0</v>
      </c>
      <c r="U41" s="130">
        <f>VLOOKUP(D41,Rates!$A$3:$P$26,7,)*P41</f>
        <v>0</v>
      </c>
      <c r="V41" s="130">
        <f t="shared" si="10"/>
        <v>0</v>
      </c>
      <c r="W41" s="130">
        <f>VLOOKUP(D41,Rates!$A$3:$P$26,8,)*O41</f>
        <v>0</v>
      </c>
      <c r="X41" s="130">
        <f>VLOOKUP(D41,Rates!$A$3:$P$26,9,)*O41</f>
        <v>0</v>
      </c>
      <c r="Y41" s="130">
        <f>VLOOKUP(D41,Rates!$A$3:$P$26,10,)*O41</f>
        <v>0</v>
      </c>
      <c r="Z41" s="130">
        <f>VLOOKUP(D41,Rates!$A$3:$P$26,11,)*O41</f>
        <v>0</v>
      </c>
      <c r="AA41" s="131">
        <f t="shared" si="11"/>
        <v>0</v>
      </c>
      <c r="AB41" s="134">
        <f t="shared" si="12"/>
        <v>0</v>
      </c>
    </row>
    <row r="42" spans="1:28" x14ac:dyDescent="0.25">
      <c r="A42" s="43"/>
      <c r="B42" s="44"/>
      <c r="C42" s="44"/>
      <c r="D42" s="45" t="s">
        <v>73</v>
      </c>
      <c r="E42" s="46"/>
      <c r="F42" s="46"/>
      <c r="G42" s="29"/>
      <c r="H42" s="29"/>
      <c r="I42" s="30"/>
      <c r="J42" s="30"/>
      <c r="K42" s="30"/>
      <c r="L42" s="40"/>
      <c r="M42" s="48"/>
      <c r="N42" s="53"/>
      <c r="O42" s="133">
        <f t="shared" si="8"/>
        <v>0</v>
      </c>
      <c r="P42" s="128">
        <f t="shared" si="9"/>
        <v>0</v>
      </c>
      <c r="Q42" s="129">
        <f>VLOOKUP(D42,Rates!$A$3:$P$26,3,)*P42</f>
        <v>0</v>
      </c>
      <c r="R42" s="130">
        <f>VLOOKUP(D42,Rates!$A$3:$P$26,4,)*P42</f>
        <v>0</v>
      </c>
      <c r="S42" s="130">
        <f>VLOOKUP(D42,Rates!$A$3:$P$26,5,)*P42</f>
        <v>0</v>
      </c>
      <c r="T42" s="130">
        <f>VLOOKUP(D42,Rates!$A$3:$P$26,6,)*P42</f>
        <v>0</v>
      </c>
      <c r="U42" s="130">
        <f>VLOOKUP(D42,Rates!$A$3:$P$26,7,)*P42</f>
        <v>0</v>
      </c>
      <c r="V42" s="130">
        <f t="shared" si="10"/>
        <v>0</v>
      </c>
      <c r="W42" s="130">
        <f>VLOOKUP(D42,Rates!$A$3:$P$26,8,)*O42</f>
        <v>0</v>
      </c>
      <c r="X42" s="130">
        <f>VLOOKUP(D42,Rates!$A$3:$P$26,9,)*O42</f>
        <v>0</v>
      </c>
      <c r="Y42" s="130">
        <f>VLOOKUP(D42,Rates!$A$3:$P$26,10,)*O42</f>
        <v>0</v>
      </c>
      <c r="Z42" s="130">
        <f>VLOOKUP(D42,Rates!$A$3:$P$26,11,)*O42</f>
        <v>0</v>
      </c>
      <c r="AA42" s="131">
        <f t="shared" si="11"/>
        <v>0</v>
      </c>
      <c r="AB42" s="134">
        <f t="shared" si="12"/>
        <v>0</v>
      </c>
    </row>
    <row r="43" spans="1:28" x14ac:dyDescent="0.25">
      <c r="A43" s="43"/>
      <c r="B43" s="44"/>
      <c r="C43" s="44"/>
      <c r="D43" s="45" t="s">
        <v>73</v>
      </c>
      <c r="E43" s="46"/>
      <c r="F43" s="46"/>
      <c r="G43" s="29"/>
      <c r="H43" s="29"/>
      <c r="I43" s="30"/>
      <c r="J43" s="30"/>
      <c r="K43" s="30"/>
      <c r="L43" s="40"/>
      <c r="M43" s="48"/>
      <c r="N43" s="53"/>
      <c r="O43" s="133">
        <f t="shared" si="8"/>
        <v>0</v>
      </c>
      <c r="P43" s="128">
        <f t="shared" si="9"/>
        <v>0</v>
      </c>
      <c r="Q43" s="129">
        <f>VLOOKUP(D43,Rates!$A$3:$P$26,3,)*P43</f>
        <v>0</v>
      </c>
      <c r="R43" s="130">
        <f>VLOOKUP(D43,Rates!$A$3:$P$26,4,)*P43</f>
        <v>0</v>
      </c>
      <c r="S43" s="130">
        <f>VLOOKUP(D43,Rates!$A$3:$P$26,5,)*P43</f>
        <v>0</v>
      </c>
      <c r="T43" s="130">
        <f>VLOOKUP(D43,Rates!$A$3:$P$26,6,)*P43</f>
        <v>0</v>
      </c>
      <c r="U43" s="130">
        <f>VLOOKUP(D43,Rates!$A$3:$P$26,7,)*P43</f>
        <v>0</v>
      </c>
      <c r="V43" s="130">
        <f t="shared" si="10"/>
        <v>0</v>
      </c>
      <c r="W43" s="130">
        <f>VLOOKUP(D43,Rates!$A$3:$P$26,8,)*O43</f>
        <v>0</v>
      </c>
      <c r="X43" s="130">
        <f>VLOOKUP(D43,Rates!$A$3:$P$26,9,)*O43</f>
        <v>0</v>
      </c>
      <c r="Y43" s="130">
        <f>VLOOKUP(D43,Rates!$A$3:$P$26,10,)*O43</f>
        <v>0</v>
      </c>
      <c r="Z43" s="130">
        <f>VLOOKUP(D43,Rates!$A$3:$P$26,11,)*O43</f>
        <v>0</v>
      </c>
      <c r="AA43" s="131">
        <f t="shared" si="11"/>
        <v>0</v>
      </c>
      <c r="AB43" s="134">
        <f t="shared" si="12"/>
        <v>0</v>
      </c>
    </row>
    <row r="44" spans="1:28" x14ac:dyDescent="0.25">
      <c r="A44" s="43"/>
      <c r="B44" s="44"/>
      <c r="C44" s="44"/>
      <c r="D44" s="45" t="s">
        <v>73</v>
      </c>
      <c r="E44" s="46"/>
      <c r="F44" s="46"/>
      <c r="G44" s="29"/>
      <c r="H44" s="29"/>
      <c r="I44" s="30"/>
      <c r="J44" s="30"/>
      <c r="K44" s="30"/>
      <c r="L44" s="40"/>
      <c r="M44" s="48"/>
      <c r="N44" s="53"/>
      <c r="O44" s="133">
        <f t="shared" si="8"/>
        <v>0</v>
      </c>
      <c r="P44" s="128">
        <f t="shared" si="9"/>
        <v>0</v>
      </c>
      <c r="Q44" s="129">
        <f>VLOOKUP(D44,Rates!$A$3:$P$26,3,)*P44</f>
        <v>0</v>
      </c>
      <c r="R44" s="130">
        <f>VLOOKUP(D44,Rates!$A$3:$P$26,4,)*P44</f>
        <v>0</v>
      </c>
      <c r="S44" s="130">
        <f>VLOOKUP(D44,Rates!$A$3:$P$26,5,)*P44</f>
        <v>0</v>
      </c>
      <c r="T44" s="130">
        <f>VLOOKUP(D44,Rates!$A$3:$P$26,6,)*P44</f>
        <v>0</v>
      </c>
      <c r="U44" s="130">
        <f>VLOOKUP(D44,Rates!$A$3:$P$26,7,)*P44</f>
        <v>0</v>
      </c>
      <c r="V44" s="130">
        <f t="shared" si="10"/>
        <v>0</v>
      </c>
      <c r="W44" s="130">
        <f>VLOOKUP(D44,Rates!$A$3:$P$26,8,)*O44</f>
        <v>0</v>
      </c>
      <c r="X44" s="130">
        <f>VLOOKUP(D44,Rates!$A$3:$P$26,9,)*O44</f>
        <v>0</v>
      </c>
      <c r="Y44" s="130">
        <f>VLOOKUP(D44,Rates!$A$3:$P$26,10,)*O44</f>
        <v>0</v>
      </c>
      <c r="Z44" s="130">
        <f>VLOOKUP(D44,Rates!$A$3:$P$26,11,)*O44</f>
        <v>0</v>
      </c>
      <c r="AA44" s="131">
        <f t="shared" si="11"/>
        <v>0</v>
      </c>
      <c r="AB44" s="134">
        <f t="shared" si="12"/>
        <v>0</v>
      </c>
    </row>
    <row r="45" spans="1:28" x14ac:dyDescent="0.25">
      <c r="A45" s="43"/>
      <c r="B45" s="44"/>
      <c r="C45" s="44"/>
      <c r="D45" s="45" t="s">
        <v>73</v>
      </c>
      <c r="E45" s="46"/>
      <c r="F45" s="46"/>
      <c r="G45" s="29"/>
      <c r="H45" s="29"/>
      <c r="I45" s="30"/>
      <c r="J45" s="30"/>
      <c r="K45" s="30"/>
      <c r="L45" s="40"/>
      <c r="M45" s="48"/>
      <c r="N45" s="53"/>
      <c r="O45" s="133">
        <f t="shared" si="8"/>
        <v>0</v>
      </c>
      <c r="P45" s="128">
        <f t="shared" si="9"/>
        <v>0</v>
      </c>
      <c r="Q45" s="129">
        <f>VLOOKUP(D45,Rates!$A$3:$P$26,3,)*P45</f>
        <v>0</v>
      </c>
      <c r="R45" s="130">
        <f>VLOOKUP(D45,Rates!$A$3:$P$26,4,)*P45</f>
        <v>0</v>
      </c>
      <c r="S45" s="130">
        <f>VLOOKUP(D45,Rates!$A$3:$P$26,5,)*P45</f>
        <v>0</v>
      </c>
      <c r="T45" s="130">
        <f>VLOOKUP(D45,Rates!$A$3:$P$26,6,)*P45</f>
        <v>0</v>
      </c>
      <c r="U45" s="130">
        <f>VLOOKUP(D45,Rates!$A$3:$P$26,7,)*P45</f>
        <v>0</v>
      </c>
      <c r="V45" s="130">
        <f t="shared" si="10"/>
        <v>0</v>
      </c>
      <c r="W45" s="130">
        <f>VLOOKUP(D45,Rates!$A$3:$P$26,8,)*O45</f>
        <v>0</v>
      </c>
      <c r="X45" s="130">
        <f>VLOOKUP(D45,Rates!$A$3:$P$26,9,)*O45</f>
        <v>0</v>
      </c>
      <c r="Y45" s="130">
        <f>VLOOKUP(D45,Rates!$A$3:$P$26,10,)*O45</f>
        <v>0</v>
      </c>
      <c r="Z45" s="130">
        <f>VLOOKUP(D45,Rates!$A$3:$P$26,11,)*O45</f>
        <v>0</v>
      </c>
      <c r="AA45" s="131">
        <f t="shared" si="11"/>
        <v>0</v>
      </c>
      <c r="AB45" s="134">
        <f t="shared" si="12"/>
        <v>0</v>
      </c>
    </row>
    <row r="46" spans="1:28" x14ac:dyDescent="0.25">
      <c r="A46" s="43"/>
      <c r="B46" s="44"/>
      <c r="C46" s="44"/>
      <c r="D46" s="45" t="s">
        <v>73</v>
      </c>
      <c r="E46" s="46"/>
      <c r="F46" s="46"/>
      <c r="G46" s="29"/>
      <c r="H46" s="29"/>
      <c r="I46" s="30"/>
      <c r="J46" s="30"/>
      <c r="K46" s="30"/>
      <c r="L46" s="40"/>
      <c r="M46" s="48"/>
      <c r="N46" s="53"/>
      <c r="O46" s="133">
        <f t="shared" si="8"/>
        <v>0</v>
      </c>
      <c r="P46" s="128">
        <f t="shared" si="9"/>
        <v>0</v>
      </c>
      <c r="Q46" s="129">
        <f>VLOOKUP(D46,Rates!$A$3:$P$26,3,)*P46</f>
        <v>0</v>
      </c>
      <c r="R46" s="130">
        <f>VLOOKUP(D46,Rates!$A$3:$P$26,4,)*P46</f>
        <v>0</v>
      </c>
      <c r="S46" s="130">
        <f>VLOOKUP(D46,Rates!$A$3:$P$26,5,)*P46</f>
        <v>0</v>
      </c>
      <c r="T46" s="130">
        <f>VLOOKUP(D46,Rates!$A$3:$P$26,6,)*P46</f>
        <v>0</v>
      </c>
      <c r="U46" s="130">
        <f>VLOOKUP(D46,Rates!$A$3:$P$26,7,)*P46</f>
        <v>0</v>
      </c>
      <c r="V46" s="130">
        <f t="shared" si="10"/>
        <v>0</v>
      </c>
      <c r="W46" s="130">
        <f>VLOOKUP(D46,Rates!$A$3:$P$26,8,)*O46</f>
        <v>0</v>
      </c>
      <c r="X46" s="130">
        <f>VLOOKUP(D46,Rates!$A$3:$P$26,9,)*O46</f>
        <v>0</v>
      </c>
      <c r="Y46" s="130">
        <f>VLOOKUP(D46,Rates!$A$3:$P$26,10,)*O46</f>
        <v>0</v>
      </c>
      <c r="Z46" s="130">
        <f>VLOOKUP(D46,Rates!$A$3:$P$26,11,)*O46</f>
        <v>0</v>
      </c>
      <c r="AA46" s="131">
        <f t="shared" si="11"/>
        <v>0</v>
      </c>
      <c r="AB46" s="134">
        <f t="shared" si="12"/>
        <v>0</v>
      </c>
    </row>
    <row r="47" spans="1:28" x14ac:dyDescent="0.25">
      <c r="A47" s="43"/>
      <c r="B47" s="44"/>
      <c r="C47" s="44"/>
      <c r="D47" s="45" t="s">
        <v>73</v>
      </c>
      <c r="E47" s="46"/>
      <c r="F47" s="46"/>
      <c r="G47" s="29"/>
      <c r="H47" s="29"/>
      <c r="I47" s="30"/>
      <c r="J47" s="30"/>
      <c r="K47" s="30"/>
      <c r="L47" s="40"/>
      <c r="M47" s="48"/>
      <c r="N47" s="53"/>
      <c r="O47" s="133">
        <f t="shared" si="8"/>
        <v>0</v>
      </c>
      <c r="P47" s="128">
        <f t="shared" si="9"/>
        <v>0</v>
      </c>
      <c r="Q47" s="129">
        <f>VLOOKUP(D47,Rates!$A$3:$P$26,3,)*P47</f>
        <v>0</v>
      </c>
      <c r="R47" s="130">
        <f>VLOOKUP(D47,Rates!$A$3:$P$26,4,)*P47</f>
        <v>0</v>
      </c>
      <c r="S47" s="130">
        <f>VLOOKUP(D47,Rates!$A$3:$P$26,5,)*P47</f>
        <v>0</v>
      </c>
      <c r="T47" s="130">
        <f>VLOOKUP(D47,Rates!$A$3:$P$26,6,)*P47</f>
        <v>0</v>
      </c>
      <c r="U47" s="130">
        <f>VLOOKUP(D47,Rates!$A$3:$P$26,7,)*P47</f>
        <v>0</v>
      </c>
      <c r="V47" s="130">
        <f t="shared" si="10"/>
        <v>0</v>
      </c>
      <c r="W47" s="130">
        <f>VLOOKUP(D47,Rates!$A$3:$P$26,8,)*O47</f>
        <v>0</v>
      </c>
      <c r="X47" s="130">
        <f>VLOOKUP(D47,Rates!$A$3:$P$26,9,)*O47</f>
        <v>0</v>
      </c>
      <c r="Y47" s="130">
        <f>VLOOKUP(D47,Rates!$A$3:$P$26,10,)*O47</f>
        <v>0</v>
      </c>
      <c r="Z47" s="130">
        <f>VLOOKUP(D47,Rates!$A$3:$P$26,11,)*O47</f>
        <v>0</v>
      </c>
      <c r="AA47" s="131">
        <f t="shared" si="11"/>
        <v>0</v>
      </c>
      <c r="AB47" s="134">
        <f t="shared" si="12"/>
        <v>0</v>
      </c>
    </row>
    <row r="48" spans="1:28" x14ac:dyDescent="0.25">
      <c r="A48" s="43"/>
      <c r="B48" s="44"/>
      <c r="C48" s="44"/>
      <c r="D48" s="45" t="s">
        <v>73</v>
      </c>
      <c r="E48" s="46"/>
      <c r="F48" s="46"/>
      <c r="G48" s="29"/>
      <c r="H48" s="29"/>
      <c r="I48" s="30"/>
      <c r="J48" s="30"/>
      <c r="K48" s="30"/>
      <c r="L48" s="40"/>
      <c r="M48" s="48"/>
      <c r="N48" s="53"/>
      <c r="O48" s="133">
        <f t="shared" si="8"/>
        <v>0</v>
      </c>
      <c r="P48" s="128">
        <f t="shared" si="9"/>
        <v>0</v>
      </c>
      <c r="Q48" s="129">
        <f>VLOOKUP(D48,Rates!$A$3:$P$26,3,)*P48</f>
        <v>0</v>
      </c>
      <c r="R48" s="130">
        <f>VLOOKUP(D48,Rates!$A$3:$P$26,4,)*P48</f>
        <v>0</v>
      </c>
      <c r="S48" s="130">
        <f>VLOOKUP(D48,Rates!$A$3:$P$26,5,)*P48</f>
        <v>0</v>
      </c>
      <c r="T48" s="130">
        <f>VLOOKUP(D48,Rates!$A$3:$P$26,6,)*P48</f>
        <v>0</v>
      </c>
      <c r="U48" s="130">
        <f>VLOOKUP(D48,Rates!$A$3:$P$26,7,)*P48</f>
        <v>0</v>
      </c>
      <c r="V48" s="130">
        <f t="shared" si="10"/>
        <v>0</v>
      </c>
      <c r="W48" s="130">
        <f>VLOOKUP(D48,Rates!$A$3:$P$26,8,)*O48</f>
        <v>0</v>
      </c>
      <c r="X48" s="130">
        <f>VLOOKUP(D48,Rates!$A$3:$P$26,9,)*O48</f>
        <v>0</v>
      </c>
      <c r="Y48" s="130">
        <f>VLOOKUP(D48,Rates!$A$3:$P$26,10,)*O48</f>
        <v>0</v>
      </c>
      <c r="Z48" s="130">
        <f>VLOOKUP(D48,Rates!$A$3:$P$26,11,)*O48</f>
        <v>0</v>
      </c>
      <c r="AA48" s="131">
        <f t="shared" si="11"/>
        <v>0</v>
      </c>
      <c r="AB48" s="134">
        <f t="shared" si="12"/>
        <v>0</v>
      </c>
    </row>
    <row r="49" spans="1:28" x14ac:dyDescent="0.25">
      <c r="A49" s="43"/>
      <c r="B49" s="44"/>
      <c r="C49" s="44"/>
      <c r="D49" s="45" t="s">
        <v>73</v>
      </c>
      <c r="E49" s="46"/>
      <c r="F49" s="46"/>
      <c r="G49" s="29"/>
      <c r="H49" s="29"/>
      <c r="I49" s="30"/>
      <c r="J49" s="30"/>
      <c r="K49" s="30"/>
      <c r="L49" s="40"/>
      <c r="M49" s="48"/>
      <c r="N49" s="53"/>
      <c r="O49" s="133">
        <f t="shared" si="8"/>
        <v>0</v>
      </c>
      <c r="P49" s="128">
        <f t="shared" si="9"/>
        <v>0</v>
      </c>
      <c r="Q49" s="129">
        <f>VLOOKUP(D49,Rates!$A$3:$P$26,3,)*P49</f>
        <v>0</v>
      </c>
      <c r="R49" s="130">
        <f>VLOOKUP(D49,Rates!$A$3:$P$26,4,)*P49</f>
        <v>0</v>
      </c>
      <c r="S49" s="130">
        <f>VLOOKUP(D49,Rates!$A$3:$P$26,5,)*P49</f>
        <v>0</v>
      </c>
      <c r="T49" s="130">
        <f>VLOOKUP(D49,Rates!$A$3:$P$26,6,)*P49</f>
        <v>0</v>
      </c>
      <c r="U49" s="130">
        <f>VLOOKUP(D49,Rates!$A$3:$P$26,7,)*P49</f>
        <v>0</v>
      </c>
      <c r="V49" s="130">
        <f t="shared" si="10"/>
        <v>0</v>
      </c>
      <c r="W49" s="130">
        <f>VLOOKUP(D49,Rates!$A$3:$P$26,8,)*O49</f>
        <v>0</v>
      </c>
      <c r="X49" s="130">
        <f>VLOOKUP(D49,Rates!$A$3:$P$26,9,)*O49</f>
        <v>0</v>
      </c>
      <c r="Y49" s="130">
        <f>VLOOKUP(D49,Rates!$A$3:$P$26,10,)*O49</f>
        <v>0</v>
      </c>
      <c r="Z49" s="130">
        <f>VLOOKUP(D49,Rates!$A$3:$P$26,11,)*O49</f>
        <v>0</v>
      </c>
      <c r="AA49" s="131">
        <f t="shared" si="11"/>
        <v>0</v>
      </c>
      <c r="AB49" s="134">
        <f t="shared" si="12"/>
        <v>0</v>
      </c>
    </row>
    <row r="50" spans="1:28" x14ac:dyDescent="0.25">
      <c r="A50" s="43"/>
      <c r="B50" s="44"/>
      <c r="C50" s="44"/>
      <c r="D50" s="45" t="s">
        <v>73</v>
      </c>
      <c r="E50" s="46"/>
      <c r="F50" s="46"/>
      <c r="G50" s="29"/>
      <c r="H50" s="29"/>
      <c r="I50" s="30"/>
      <c r="J50" s="30"/>
      <c r="K50" s="30"/>
      <c r="L50" s="40"/>
      <c r="M50" s="48"/>
      <c r="N50" s="53"/>
      <c r="O50" s="133">
        <f t="shared" si="8"/>
        <v>0</v>
      </c>
      <c r="P50" s="128">
        <f t="shared" si="9"/>
        <v>0</v>
      </c>
      <c r="Q50" s="129">
        <f>VLOOKUP(D50,Rates!$A$3:$P$26,3,)*P50</f>
        <v>0</v>
      </c>
      <c r="R50" s="130">
        <f>VLOOKUP(D50,Rates!$A$3:$P$26,4,)*P50</f>
        <v>0</v>
      </c>
      <c r="S50" s="130">
        <f>VLOOKUP(D50,Rates!$A$3:$P$26,5,)*P50</f>
        <v>0</v>
      </c>
      <c r="T50" s="130">
        <f>VLOOKUP(D50,Rates!$A$3:$P$26,6,)*P50</f>
        <v>0</v>
      </c>
      <c r="U50" s="130">
        <f>VLOOKUP(D50,Rates!$A$3:$P$26,7,)*P50</f>
        <v>0</v>
      </c>
      <c r="V50" s="130">
        <f t="shared" si="10"/>
        <v>0</v>
      </c>
      <c r="W50" s="130">
        <f>VLOOKUP(D50,Rates!$A$3:$P$26,8,)*O50</f>
        <v>0</v>
      </c>
      <c r="X50" s="130">
        <f>VLOOKUP(D50,Rates!$A$3:$P$26,9,)*O50</f>
        <v>0</v>
      </c>
      <c r="Y50" s="130">
        <f>VLOOKUP(D50,Rates!$A$3:$P$26,10,)*O50</f>
        <v>0</v>
      </c>
      <c r="Z50" s="130">
        <f>VLOOKUP(D50,Rates!$A$3:$P$26,11,)*O50</f>
        <v>0</v>
      </c>
      <c r="AA50" s="131">
        <f t="shared" si="11"/>
        <v>0</v>
      </c>
      <c r="AB50" s="134">
        <f t="shared" si="12"/>
        <v>0</v>
      </c>
    </row>
    <row r="51" spans="1:28" x14ac:dyDescent="0.25">
      <c r="A51" s="43"/>
      <c r="B51" s="44"/>
      <c r="C51" s="44"/>
      <c r="D51" s="45" t="s">
        <v>73</v>
      </c>
      <c r="E51" s="46"/>
      <c r="F51" s="46"/>
      <c r="G51" s="29"/>
      <c r="H51" s="29"/>
      <c r="I51" s="30"/>
      <c r="J51" s="30"/>
      <c r="K51" s="30"/>
      <c r="L51" s="40"/>
      <c r="M51" s="48"/>
      <c r="N51" s="53"/>
      <c r="O51" s="133">
        <f t="shared" si="8"/>
        <v>0</v>
      </c>
      <c r="P51" s="128">
        <f t="shared" si="9"/>
        <v>0</v>
      </c>
      <c r="Q51" s="129">
        <f>VLOOKUP(D51,Rates!$A$3:$P$26,3,)*P51</f>
        <v>0</v>
      </c>
      <c r="R51" s="130">
        <f>VLOOKUP(D51,Rates!$A$3:$P$26,4,)*P51</f>
        <v>0</v>
      </c>
      <c r="S51" s="130">
        <f>VLOOKUP(D51,Rates!$A$3:$P$26,5,)*P51</f>
        <v>0</v>
      </c>
      <c r="T51" s="130">
        <f>VLOOKUP(D51,Rates!$A$3:$P$26,6,)*P51</f>
        <v>0</v>
      </c>
      <c r="U51" s="130">
        <f>VLOOKUP(D51,Rates!$A$3:$P$26,7,)*P51</f>
        <v>0</v>
      </c>
      <c r="V51" s="130">
        <f t="shared" si="10"/>
        <v>0</v>
      </c>
      <c r="W51" s="130">
        <f>VLOOKUP(D51,Rates!$A$3:$P$26,8,)*O51</f>
        <v>0</v>
      </c>
      <c r="X51" s="130">
        <f>VLOOKUP(D51,Rates!$A$3:$P$26,9,)*O51</f>
        <v>0</v>
      </c>
      <c r="Y51" s="130">
        <f>VLOOKUP(D51,Rates!$A$3:$P$26,10,)*O51</f>
        <v>0</v>
      </c>
      <c r="Z51" s="130">
        <f>VLOOKUP(D51,Rates!$A$3:$P$26,11,)*O51</f>
        <v>0</v>
      </c>
      <c r="AA51" s="131">
        <f t="shared" si="11"/>
        <v>0</v>
      </c>
      <c r="AB51" s="134">
        <f t="shared" si="12"/>
        <v>0</v>
      </c>
    </row>
    <row r="52" spans="1:28" x14ac:dyDescent="0.25">
      <c r="A52" s="43"/>
      <c r="B52" s="44"/>
      <c r="C52" s="44"/>
      <c r="D52" s="45" t="s">
        <v>73</v>
      </c>
      <c r="E52" s="46"/>
      <c r="F52" s="46"/>
      <c r="G52" s="29"/>
      <c r="H52" s="29"/>
      <c r="I52" s="30"/>
      <c r="J52" s="30"/>
      <c r="K52" s="30"/>
      <c r="L52" s="40"/>
      <c r="M52" s="48"/>
      <c r="N52" s="53"/>
      <c r="O52" s="133">
        <f t="shared" si="8"/>
        <v>0</v>
      </c>
      <c r="P52" s="128">
        <f t="shared" si="9"/>
        <v>0</v>
      </c>
      <c r="Q52" s="129">
        <f>VLOOKUP(D52,Rates!$A$3:$P$26,3,)*P52</f>
        <v>0</v>
      </c>
      <c r="R52" s="130">
        <f>VLOOKUP(D52,Rates!$A$3:$P$26,4,)*P52</f>
        <v>0</v>
      </c>
      <c r="S52" s="130">
        <f>VLOOKUP(D52,Rates!$A$3:$P$26,5,)*P52</f>
        <v>0</v>
      </c>
      <c r="T52" s="130">
        <f>VLOOKUP(D52,Rates!$A$3:$P$26,6,)*P52</f>
        <v>0</v>
      </c>
      <c r="U52" s="130">
        <f>VLOOKUP(D52,Rates!$A$3:$P$26,7,)*P52</f>
        <v>0</v>
      </c>
      <c r="V52" s="130">
        <f t="shared" si="10"/>
        <v>0</v>
      </c>
      <c r="W52" s="130">
        <f>VLOOKUP(D52,Rates!$A$3:$P$26,8,)*O52</f>
        <v>0</v>
      </c>
      <c r="X52" s="130">
        <f>VLOOKUP(D52,Rates!$A$3:$P$26,9,)*O52</f>
        <v>0</v>
      </c>
      <c r="Y52" s="130">
        <f>VLOOKUP(D52,Rates!$A$3:$P$26,10,)*O52</f>
        <v>0</v>
      </c>
      <c r="Z52" s="130">
        <f>VLOOKUP(D52,Rates!$A$3:$P$26,11,)*O52</f>
        <v>0</v>
      </c>
      <c r="AA52" s="131">
        <f t="shared" si="11"/>
        <v>0</v>
      </c>
      <c r="AB52" s="134">
        <f t="shared" si="12"/>
        <v>0</v>
      </c>
    </row>
    <row r="53" spans="1:28" x14ac:dyDescent="0.25">
      <c r="A53" s="43"/>
      <c r="B53" s="44"/>
      <c r="C53" s="44"/>
      <c r="D53" s="45" t="s">
        <v>73</v>
      </c>
      <c r="E53" s="46"/>
      <c r="F53" s="46"/>
      <c r="G53" s="29"/>
      <c r="H53" s="29"/>
      <c r="I53" s="30"/>
      <c r="J53" s="30"/>
      <c r="K53" s="30"/>
      <c r="L53" s="40"/>
      <c r="M53" s="48"/>
      <c r="N53" s="53"/>
      <c r="O53" s="133">
        <f t="shared" si="8"/>
        <v>0</v>
      </c>
      <c r="P53" s="128">
        <f t="shared" si="9"/>
        <v>0</v>
      </c>
      <c r="Q53" s="129">
        <f>VLOOKUP(D53,Rates!$A$3:$P$26,3,)*P53</f>
        <v>0</v>
      </c>
      <c r="R53" s="130">
        <f>VLOOKUP(D53,Rates!$A$3:$P$26,4,)*P53</f>
        <v>0</v>
      </c>
      <c r="S53" s="130">
        <f>VLOOKUP(D53,Rates!$A$3:$P$26,5,)*P53</f>
        <v>0</v>
      </c>
      <c r="T53" s="130">
        <f>VLOOKUP(D53,Rates!$A$3:$P$26,6,)*P53</f>
        <v>0</v>
      </c>
      <c r="U53" s="130">
        <f>VLOOKUP(D53,Rates!$A$3:$P$26,7,)*P53</f>
        <v>0</v>
      </c>
      <c r="V53" s="130">
        <f t="shared" si="10"/>
        <v>0</v>
      </c>
      <c r="W53" s="130">
        <f>VLOOKUP(D53,Rates!$A$3:$P$26,8,)*O53</f>
        <v>0</v>
      </c>
      <c r="X53" s="130">
        <f>VLOOKUP(D53,Rates!$A$3:$P$26,9,)*O53</f>
        <v>0</v>
      </c>
      <c r="Y53" s="130">
        <f>VLOOKUP(D53,Rates!$A$3:$P$26,10,)*O53</f>
        <v>0</v>
      </c>
      <c r="Z53" s="130">
        <f>VLOOKUP(D53,Rates!$A$3:$P$26,11,)*O53</f>
        <v>0</v>
      </c>
      <c r="AA53" s="131">
        <f t="shared" si="11"/>
        <v>0</v>
      </c>
      <c r="AB53" s="134">
        <f t="shared" si="12"/>
        <v>0</v>
      </c>
    </row>
    <row r="54" spans="1:28" x14ac:dyDescent="0.25">
      <c r="A54" s="43"/>
      <c r="B54" s="44"/>
      <c r="C54" s="44"/>
      <c r="D54" s="45" t="s">
        <v>73</v>
      </c>
      <c r="E54" s="46"/>
      <c r="F54" s="46"/>
      <c r="G54" s="29"/>
      <c r="H54" s="29"/>
      <c r="I54" s="30"/>
      <c r="J54" s="30"/>
      <c r="K54" s="30"/>
      <c r="L54" s="40"/>
      <c r="M54" s="48"/>
      <c r="N54" s="53"/>
      <c r="O54" s="133">
        <f t="shared" si="8"/>
        <v>0</v>
      </c>
      <c r="P54" s="128">
        <f t="shared" si="9"/>
        <v>0</v>
      </c>
      <c r="Q54" s="129">
        <f>VLOOKUP(D54,Rates!$A$3:$P$26,3,)*P54</f>
        <v>0</v>
      </c>
      <c r="R54" s="130">
        <f>VLOOKUP(D54,Rates!$A$3:$P$26,4,)*P54</f>
        <v>0</v>
      </c>
      <c r="S54" s="130">
        <f>VLOOKUP(D54,Rates!$A$3:$P$26,5,)*P54</f>
        <v>0</v>
      </c>
      <c r="T54" s="130">
        <f>VLOOKUP(D54,Rates!$A$3:$P$26,6,)*P54</f>
        <v>0</v>
      </c>
      <c r="U54" s="130">
        <f>VLOOKUP(D54,Rates!$A$3:$P$26,7,)*P54</f>
        <v>0</v>
      </c>
      <c r="V54" s="130">
        <f t="shared" si="10"/>
        <v>0</v>
      </c>
      <c r="W54" s="130">
        <f>VLOOKUP(D54,Rates!$A$3:$P$26,8,)*O54</f>
        <v>0</v>
      </c>
      <c r="X54" s="130">
        <f>VLOOKUP(D54,Rates!$A$3:$P$26,9,)*O54</f>
        <v>0</v>
      </c>
      <c r="Y54" s="130">
        <f>VLOOKUP(D54,Rates!$A$3:$P$26,10,)*O54</f>
        <v>0</v>
      </c>
      <c r="Z54" s="130">
        <f>VLOOKUP(D54,Rates!$A$3:$P$26,11,)*O54</f>
        <v>0</v>
      </c>
      <c r="AA54" s="131">
        <f t="shared" si="11"/>
        <v>0</v>
      </c>
      <c r="AB54" s="134">
        <f t="shared" si="12"/>
        <v>0</v>
      </c>
    </row>
    <row r="55" spans="1:28" x14ac:dyDescent="0.25">
      <c r="A55" s="43"/>
      <c r="B55" s="44"/>
      <c r="C55" s="44"/>
      <c r="D55" s="45" t="s">
        <v>73</v>
      </c>
      <c r="E55" s="46"/>
      <c r="F55" s="46"/>
      <c r="G55" s="29"/>
      <c r="H55" s="29"/>
      <c r="I55" s="30"/>
      <c r="J55" s="30"/>
      <c r="K55" s="30"/>
      <c r="L55" s="40"/>
      <c r="M55" s="48"/>
      <c r="N55" s="53"/>
      <c r="O55" s="133">
        <f t="shared" si="8"/>
        <v>0</v>
      </c>
      <c r="P55" s="128">
        <f t="shared" si="9"/>
        <v>0</v>
      </c>
      <c r="Q55" s="129">
        <f>VLOOKUP(D55,Rates!$A$3:$P$26,3,)*P55</f>
        <v>0</v>
      </c>
      <c r="R55" s="130">
        <f>VLOOKUP(D55,Rates!$A$3:$P$26,4,)*P55</f>
        <v>0</v>
      </c>
      <c r="S55" s="130">
        <f>VLOOKUP(D55,Rates!$A$3:$P$26,5,)*P55</f>
        <v>0</v>
      </c>
      <c r="T55" s="130">
        <f>VLOOKUP(D55,Rates!$A$3:$P$26,6,)*P55</f>
        <v>0</v>
      </c>
      <c r="U55" s="130">
        <f>VLOOKUP(D55,Rates!$A$3:$P$26,7,)*P55</f>
        <v>0</v>
      </c>
      <c r="V55" s="130">
        <f t="shared" si="10"/>
        <v>0</v>
      </c>
      <c r="W55" s="130">
        <f>VLOOKUP(D55,Rates!$A$3:$P$26,8,)*O55</f>
        <v>0</v>
      </c>
      <c r="X55" s="130">
        <f>VLOOKUP(D55,Rates!$A$3:$P$26,9,)*O55</f>
        <v>0</v>
      </c>
      <c r="Y55" s="130">
        <f>VLOOKUP(D55,Rates!$A$3:$P$26,10,)*O55</f>
        <v>0</v>
      </c>
      <c r="Z55" s="130">
        <f>VLOOKUP(D55,Rates!$A$3:$P$26,11,)*O55</f>
        <v>0</v>
      </c>
      <c r="AA55" s="131">
        <f t="shared" si="11"/>
        <v>0</v>
      </c>
      <c r="AB55" s="134">
        <f t="shared" si="12"/>
        <v>0</v>
      </c>
    </row>
    <row r="56" spans="1:28" x14ac:dyDescent="0.25">
      <c r="A56" s="43"/>
      <c r="B56" s="44"/>
      <c r="C56" s="44"/>
      <c r="D56" s="45" t="s">
        <v>73</v>
      </c>
      <c r="E56" s="46"/>
      <c r="F56" s="46"/>
      <c r="G56" s="29"/>
      <c r="H56" s="29"/>
      <c r="I56" s="30"/>
      <c r="J56" s="30"/>
      <c r="K56" s="30"/>
      <c r="L56" s="40"/>
      <c r="M56" s="48"/>
      <c r="N56" s="53"/>
      <c r="O56" s="133">
        <f t="shared" si="8"/>
        <v>0</v>
      </c>
      <c r="P56" s="128">
        <f t="shared" si="9"/>
        <v>0</v>
      </c>
      <c r="Q56" s="129">
        <f>VLOOKUP(D56,Rates!$A$3:$P$26,3,)*P56</f>
        <v>0</v>
      </c>
      <c r="R56" s="130">
        <f>VLOOKUP(D56,Rates!$A$3:$P$26,4,)*P56</f>
        <v>0</v>
      </c>
      <c r="S56" s="130">
        <f>VLOOKUP(D56,Rates!$A$3:$P$26,5,)*P56</f>
        <v>0</v>
      </c>
      <c r="T56" s="130">
        <f>VLOOKUP(D56,Rates!$A$3:$P$26,6,)*P56</f>
        <v>0</v>
      </c>
      <c r="U56" s="130">
        <f>VLOOKUP(D56,Rates!$A$3:$P$26,7,)*P56</f>
        <v>0</v>
      </c>
      <c r="V56" s="130">
        <f t="shared" si="10"/>
        <v>0</v>
      </c>
      <c r="W56" s="130">
        <f>VLOOKUP(D56,Rates!$A$3:$P$26,8,)*O56</f>
        <v>0</v>
      </c>
      <c r="X56" s="130">
        <f>VLOOKUP(D56,Rates!$A$3:$P$26,9,)*O56</f>
        <v>0</v>
      </c>
      <c r="Y56" s="130">
        <f>VLOOKUP(D56,Rates!$A$3:$P$26,10,)*O56</f>
        <v>0</v>
      </c>
      <c r="Z56" s="130">
        <f>VLOOKUP(D56,Rates!$A$3:$P$26,11,)*O56</f>
        <v>0</v>
      </c>
      <c r="AA56" s="131">
        <f t="shared" si="11"/>
        <v>0</v>
      </c>
      <c r="AB56" s="134">
        <f t="shared" si="12"/>
        <v>0</v>
      </c>
    </row>
    <row r="57" spans="1:28" x14ac:dyDescent="0.25">
      <c r="A57" s="43"/>
      <c r="B57" s="44"/>
      <c r="C57" s="44"/>
      <c r="D57" s="45" t="s">
        <v>73</v>
      </c>
      <c r="E57" s="46"/>
      <c r="F57" s="46"/>
      <c r="G57" s="29"/>
      <c r="H57" s="29"/>
      <c r="I57" s="30"/>
      <c r="J57" s="30"/>
      <c r="K57" s="30"/>
      <c r="L57" s="40"/>
      <c r="M57" s="48"/>
      <c r="N57" s="53"/>
      <c r="O57" s="133">
        <f t="shared" si="8"/>
        <v>0</v>
      </c>
      <c r="P57" s="128">
        <f t="shared" si="9"/>
        <v>0</v>
      </c>
      <c r="Q57" s="129">
        <f>VLOOKUP(D57,Rates!$A$3:$P$26,3,)*P57</f>
        <v>0</v>
      </c>
      <c r="R57" s="130">
        <f>VLOOKUP(D57,Rates!$A$3:$P$26,4,)*P57</f>
        <v>0</v>
      </c>
      <c r="S57" s="130">
        <f>VLOOKUP(D57,Rates!$A$3:$P$26,5,)*P57</f>
        <v>0</v>
      </c>
      <c r="T57" s="130">
        <f>VLOOKUP(D57,Rates!$A$3:$P$26,6,)*P57</f>
        <v>0</v>
      </c>
      <c r="U57" s="130">
        <f>VLOOKUP(D57,Rates!$A$3:$P$26,7,)*P57</f>
        <v>0</v>
      </c>
      <c r="V57" s="130">
        <f t="shared" si="10"/>
        <v>0</v>
      </c>
      <c r="W57" s="130">
        <f>VLOOKUP(D57,Rates!$A$3:$P$26,8,)*O57</f>
        <v>0</v>
      </c>
      <c r="X57" s="130">
        <f>VLOOKUP(D57,Rates!$A$3:$P$26,9,)*O57</f>
        <v>0</v>
      </c>
      <c r="Y57" s="130">
        <f>VLOOKUP(D57,Rates!$A$3:$P$26,10,)*O57</f>
        <v>0</v>
      </c>
      <c r="Z57" s="130">
        <f>VLOOKUP(D57,Rates!$A$3:$P$26,11,)*O57</f>
        <v>0</v>
      </c>
      <c r="AA57" s="131">
        <f t="shared" si="11"/>
        <v>0</v>
      </c>
      <c r="AB57" s="134">
        <f t="shared" si="12"/>
        <v>0</v>
      </c>
    </row>
    <row r="58" spans="1:28" x14ac:dyDescent="0.25">
      <c r="A58" s="43"/>
      <c r="B58" s="44"/>
      <c r="C58" s="44"/>
      <c r="D58" s="45" t="s">
        <v>73</v>
      </c>
      <c r="E58" s="46"/>
      <c r="F58" s="46"/>
      <c r="G58" s="29"/>
      <c r="H58" s="29"/>
      <c r="I58" s="30"/>
      <c r="J58" s="30"/>
      <c r="K58" s="30"/>
      <c r="L58" s="40"/>
      <c r="M58" s="48"/>
      <c r="N58" s="53"/>
      <c r="O58" s="133">
        <f t="shared" si="8"/>
        <v>0</v>
      </c>
      <c r="P58" s="128">
        <f t="shared" si="9"/>
        <v>0</v>
      </c>
      <c r="Q58" s="129">
        <f>VLOOKUP(D58,Rates!$A$3:$P$26,3,)*P58</f>
        <v>0</v>
      </c>
      <c r="R58" s="130">
        <f>VLOOKUP(D58,Rates!$A$3:$P$26,4,)*P58</f>
        <v>0</v>
      </c>
      <c r="S58" s="130">
        <f>VLOOKUP(D58,Rates!$A$3:$P$26,5,)*P58</f>
        <v>0</v>
      </c>
      <c r="T58" s="130">
        <f>VLOOKUP(D58,Rates!$A$3:$P$26,6,)*P58</f>
        <v>0</v>
      </c>
      <c r="U58" s="130">
        <f>VLOOKUP(D58,Rates!$A$3:$P$26,7,)*P58</f>
        <v>0</v>
      </c>
      <c r="V58" s="130">
        <f t="shared" si="10"/>
        <v>0</v>
      </c>
      <c r="W58" s="130">
        <f>VLOOKUP(D58,Rates!$A$3:$P$26,8,)*O58</f>
        <v>0</v>
      </c>
      <c r="X58" s="130">
        <f>VLOOKUP(D58,Rates!$A$3:$P$26,9,)*O58</f>
        <v>0</v>
      </c>
      <c r="Y58" s="130">
        <f>VLOOKUP(D58,Rates!$A$3:$P$26,10,)*O58</f>
        <v>0</v>
      </c>
      <c r="Z58" s="130">
        <f>VLOOKUP(D58,Rates!$A$3:$P$26,11,)*O58</f>
        <v>0</v>
      </c>
      <c r="AA58" s="131">
        <f t="shared" si="11"/>
        <v>0</v>
      </c>
      <c r="AB58" s="134">
        <f t="shared" si="12"/>
        <v>0</v>
      </c>
    </row>
    <row r="59" spans="1:28" x14ac:dyDescent="0.25">
      <c r="A59" s="43"/>
      <c r="B59" s="44"/>
      <c r="C59" s="44"/>
      <c r="D59" s="45" t="s">
        <v>73</v>
      </c>
      <c r="E59" s="46"/>
      <c r="F59" s="46"/>
      <c r="G59" s="29"/>
      <c r="H59" s="29"/>
      <c r="I59" s="30"/>
      <c r="J59" s="30"/>
      <c r="K59" s="30"/>
      <c r="L59" s="40"/>
      <c r="M59" s="48"/>
      <c r="N59" s="53"/>
      <c r="O59" s="133">
        <f t="shared" si="8"/>
        <v>0</v>
      </c>
      <c r="P59" s="128">
        <f t="shared" si="9"/>
        <v>0</v>
      </c>
      <c r="Q59" s="129">
        <f>VLOOKUP(D59,Rates!$A$3:$P$26,3,)*P59</f>
        <v>0</v>
      </c>
      <c r="R59" s="130">
        <f>VLOOKUP(D59,Rates!$A$3:$P$26,4,)*P59</f>
        <v>0</v>
      </c>
      <c r="S59" s="130">
        <f>VLOOKUP(D59,Rates!$A$3:$P$26,5,)*P59</f>
        <v>0</v>
      </c>
      <c r="T59" s="130">
        <f>VLOOKUP(D59,Rates!$A$3:$P$26,6,)*P59</f>
        <v>0</v>
      </c>
      <c r="U59" s="130">
        <f>VLOOKUP(D59,Rates!$A$3:$P$26,7,)*P59</f>
        <v>0</v>
      </c>
      <c r="V59" s="130">
        <f t="shared" si="10"/>
        <v>0</v>
      </c>
      <c r="W59" s="130">
        <f>VLOOKUP(D59,Rates!$A$3:$P$26,8,)*O59</f>
        <v>0</v>
      </c>
      <c r="X59" s="130">
        <f>VLOOKUP(D59,Rates!$A$3:$P$26,9,)*O59</f>
        <v>0</v>
      </c>
      <c r="Y59" s="130">
        <f>VLOOKUP(D59,Rates!$A$3:$P$26,10,)*O59</f>
        <v>0</v>
      </c>
      <c r="Z59" s="130">
        <f>VLOOKUP(D59,Rates!$A$3:$P$26,11,)*O59</f>
        <v>0</v>
      </c>
      <c r="AA59" s="131">
        <f t="shared" si="11"/>
        <v>0</v>
      </c>
      <c r="AB59" s="134">
        <f t="shared" si="12"/>
        <v>0</v>
      </c>
    </row>
    <row r="60" spans="1:28" x14ac:dyDescent="0.25">
      <c r="A60" s="43"/>
      <c r="B60" s="44"/>
      <c r="C60" s="44"/>
      <c r="D60" s="45" t="s">
        <v>73</v>
      </c>
      <c r="E60" s="46"/>
      <c r="F60" s="46"/>
      <c r="G60" s="29"/>
      <c r="H60" s="29"/>
      <c r="I60" s="30"/>
      <c r="J60" s="30"/>
      <c r="K60" s="30"/>
      <c r="L60" s="40"/>
      <c r="M60" s="48"/>
      <c r="N60" s="53"/>
      <c r="O60" s="133">
        <f t="shared" si="8"/>
        <v>0</v>
      </c>
      <c r="P60" s="128">
        <f t="shared" si="9"/>
        <v>0</v>
      </c>
      <c r="Q60" s="129">
        <f>VLOOKUP(D60,Rates!$A$3:$P$26,3,)*P60</f>
        <v>0</v>
      </c>
      <c r="R60" s="130">
        <f>VLOOKUP(D60,Rates!$A$3:$P$26,4,)*P60</f>
        <v>0</v>
      </c>
      <c r="S60" s="130">
        <f>VLOOKUP(D60,Rates!$A$3:$P$26,5,)*P60</f>
        <v>0</v>
      </c>
      <c r="T60" s="130">
        <f>VLOOKUP(D60,Rates!$A$3:$P$26,6,)*P60</f>
        <v>0</v>
      </c>
      <c r="U60" s="130">
        <f>VLOOKUP(D60,Rates!$A$3:$P$26,7,)*P60</f>
        <v>0</v>
      </c>
      <c r="V60" s="130">
        <f t="shared" si="10"/>
        <v>0</v>
      </c>
      <c r="W60" s="130">
        <f>VLOOKUP(D60,Rates!$A$3:$P$26,8,)*O60</f>
        <v>0</v>
      </c>
      <c r="X60" s="130">
        <f>VLOOKUP(D60,Rates!$A$3:$P$26,9,)*O60</f>
        <v>0</v>
      </c>
      <c r="Y60" s="130">
        <f>VLOOKUP(D60,Rates!$A$3:$P$26,10,)*O60</f>
        <v>0</v>
      </c>
      <c r="Z60" s="130">
        <f>VLOOKUP(D60,Rates!$A$3:$P$26,11,)*O60</f>
        <v>0</v>
      </c>
      <c r="AA60" s="131">
        <f t="shared" si="11"/>
        <v>0</v>
      </c>
      <c r="AB60" s="134">
        <f t="shared" si="12"/>
        <v>0</v>
      </c>
    </row>
    <row r="61" spans="1:28" x14ac:dyDescent="0.25">
      <c r="A61" s="43"/>
      <c r="B61" s="44"/>
      <c r="C61" s="44"/>
      <c r="D61" s="45" t="s">
        <v>73</v>
      </c>
      <c r="E61" s="46"/>
      <c r="F61" s="46"/>
      <c r="G61" s="29"/>
      <c r="H61" s="29"/>
      <c r="I61" s="30"/>
      <c r="J61" s="30"/>
      <c r="K61" s="30"/>
      <c r="L61" s="40"/>
      <c r="M61" s="48"/>
      <c r="N61" s="53"/>
      <c r="O61" s="133">
        <f t="shared" si="8"/>
        <v>0</v>
      </c>
      <c r="P61" s="128">
        <f t="shared" si="9"/>
        <v>0</v>
      </c>
      <c r="Q61" s="129">
        <f>VLOOKUP(D61,Rates!$A$3:$P$26,3,)*P61</f>
        <v>0</v>
      </c>
      <c r="R61" s="130">
        <f>VLOOKUP(D61,Rates!$A$3:$P$26,4,)*P61</f>
        <v>0</v>
      </c>
      <c r="S61" s="130">
        <f>VLOOKUP(D61,Rates!$A$3:$P$26,5,)*P61</f>
        <v>0</v>
      </c>
      <c r="T61" s="130">
        <f>VLOOKUP(D61,Rates!$A$3:$P$26,6,)*P61</f>
        <v>0</v>
      </c>
      <c r="U61" s="130">
        <f>VLOOKUP(D61,Rates!$A$3:$P$26,7,)*P61</f>
        <v>0</v>
      </c>
      <c r="V61" s="130">
        <f t="shared" si="10"/>
        <v>0</v>
      </c>
      <c r="W61" s="130">
        <f>VLOOKUP(D61,Rates!$A$3:$P$26,8,)*O61</f>
        <v>0</v>
      </c>
      <c r="X61" s="130">
        <f>VLOOKUP(D61,Rates!$A$3:$P$26,9,)*O61</f>
        <v>0</v>
      </c>
      <c r="Y61" s="130">
        <f>VLOOKUP(D61,Rates!$A$3:$P$26,10,)*O61</f>
        <v>0</v>
      </c>
      <c r="Z61" s="130">
        <f>VLOOKUP(D61,Rates!$A$3:$P$26,11,)*O61</f>
        <v>0</v>
      </c>
      <c r="AA61" s="131">
        <f t="shared" si="11"/>
        <v>0</v>
      </c>
      <c r="AB61" s="134">
        <f t="shared" si="12"/>
        <v>0</v>
      </c>
    </row>
    <row r="62" spans="1:28" x14ac:dyDescent="0.25">
      <c r="A62" s="43"/>
      <c r="B62" s="44"/>
      <c r="C62" s="44"/>
      <c r="D62" s="45" t="s">
        <v>73</v>
      </c>
      <c r="E62" s="46"/>
      <c r="F62" s="46"/>
      <c r="G62" s="29"/>
      <c r="H62" s="29"/>
      <c r="I62" s="30"/>
      <c r="J62" s="30"/>
      <c r="K62" s="30"/>
      <c r="L62" s="40"/>
      <c r="M62" s="48"/>
      <c r="N62" s="53"/>
      <c r="O62" s="133">
        <f t="shared" si="8"/>
        <v>0</v>
      </c>
      <c r="P62" s="128">
        <f t="shared" si="9"/>
        <v>0</v>
      </c>
      <c r="Q62" s="129">
        <f>VLOOKUP(D62,Rates!$A$3:$P$26,3,)*P62</f>
        <v>0</v>
      </c>
      <c r="R62" s="130">
        <f>VLOOKUP(D62,Rates!$A$3:$P$26,4,)*P62</f>
        <v>0</v>
      </c>
      <c r="S62" s="130">
        <f>VLOOKUP(D62,Rates!$A$3:$P$26,5,)*P62</f>
        <v>0</v>
      </c>
      <c r="T62" s="130">
        <f>VLOOKUP(D62,Rates!$A$3:$P$26,6,)*P62</f>
        <v>0</v>
      </c>
      <c r="U62" s="130">
        <f>VLOOKUP(D62,Rates!$A$3:$P$26,7,)*P62</f>
        <v>0</v>
      </c>
      <c r="V62" s="130">
        <f t="shared" si="10"/>
        <v>0</v>
      </c>
      <c r="W62" s="130">
        <f>VLOOKUP(D62,Rates!$A$3:$P$26,8,)*O62</f>
        <v>0</v>
      </c>
      <c r="X62" s="130">
        <f>VLOOKUP(D62,Rates!$A$3:$P$26,9,)*O62</f>
        <v>0</v>
      </c>
      <c r="Y62" s="130">
        <f>VLOOKUP(D62,Rates!$A$3:$P$26,10,)*O62</f>
        <v>0</v>
      </c>
      <c r="Z62" s="130">
        <f>VLOOKUP(D62,Rates!$A$3:$P$26,11,)*O62</f>
        <v>0</v>
      </c>
      <c r="AA62" s="131">
        <f t="shared" si="11"/>
        <v>0</v>
      </c>
      <c r="AB62" s="134">
        <f t="shared" si="12"/>
        <v>0</v>
      </c>
    </row>
    <row r="63" spans="1:28" x14ac:dyDescent="0.25">
      <c r="A63" s="43"/>
      <c r="B63" s="44"/>
      <c r="C63" s="44"/>
      <c r="D63" s="45" t="s">
        <v>73</v>
      </c>
      <c r="E63" s="46"/>
      <c r="F63" s="46"/>
      <c r="G63" s="29"/>
      <c r="H63" s="29"/>
      <c r="I63" s="30"/>
      <c r="J63" s="30"/>
      <c r="K63" s="30"/>
      <c r="L63" s="40"/>
      <c r="M63" s="48"/>
      <c r="N63" s="53"/>
      <c r="O63" s="133">
        <f t="shared" si="8"/>
        <v>0</v>
      </c>
      <c r="P63" s="128">
        <f t="shared" si="9"/>
        <v>0</v>
      </c>
      <c r="Q63" s="129">
        <f>VLOOKUP(D63,Rates!$A$3:$P$26,3,)*P63</f>
        <v>0</v>
      </c>
      <c r="R63" s="130">
        <f>VLOOKUP(D63,Rates!$A$3:$P$26,4,)*P63</f>
        <v>0</v>
      </c>
      <c r="S63" s="130">
        <f>VLOOKUP(D63,Rates!$A$3:$P$26,5,)*P63</f>
        <v>0</v>
      </c>
      <c r="T63" s="130">
        <f>VLOOKUP(D63,Rates!$A$3:$P$26,6,)*P63</f>
        <v>0</v>
      </c>
      <c r="U63" s="130">
        <f>VLOOKUP(D63,Rates!$A$3:$P$26,7,)*P63</f>
        <v>0</v>
      </c>
      <c r="V63" s="130">
        <f t="shared" si="10"/>
        <v>0</v>
      </c>
      <c r="W63" s="130">
        <f>VLOOKUP(D63,Rates!$A$3:$P$26,8,)*O63</f>
        <v>0</v>
      </c>
      <c r="X63" s="130">
        <f>VLOOKUP(D63,Rates!$A$3:$P$26,9,)*O63</f>
        <v>0</v>
      </c>
      <c r="Y63" s="130">
        <f>VLOOKUP(D63,Rates!$A$3:$P$26,10,)*O63</f>
        <v>0</v>
      </c>
      <c r="Z63" s="130">
        <f>VLOOKUP(D63,Rates!$A$3:$P$26,11,)*O63</f>
        <v>0</v>
      </c>
      <c r="AA63" s="131">
        <f t="shared" si="11"/>
        <v>0</v>
      </c>
      <c r="AB63" s="134">
        <f t="shared" si="12"/>
        <v>0</v>
      </c>
    </row>
    <row r="64" spans="1:28" x14ac:dyDescent="0.25">
      <c r="A64" s="43"/>
      <c r="B64" s="44"/>
      <c r="C64" s="44"/>
      <c r="D64" s="45" t="s">
        <v>73</v>
      </c>
      <c r="E64" s="46"/>
      <c r="F64" s="46"/>
      <c r="G64" s="29"/>
      <c r="H64" s="29"/>
      <c r="I64" s="30"/>
      <c r="J64" s="30"/>
      <c r="K64" s="30"/>
      <c r="L64" s="40"/>
      <c r="M64" s="48"/>
      <c r="N64" s="53"/>
      <c r="O64" s="133">
        <f t="shared" si="8"/>
        <v>0</v>
      </c>
      <c r="P64" s="128">
        <f t="shared" si="9"/>
        <v>0</v>
      </c>
      <c r="Q64" s="129">
        <f>VLOOKUP(D64,Rates!$A$3:$P$26,3,)*P64</f>
        <v>0</v>
      </c>
      <c r="R64" s="130">
        <f>VLOOKUP(D64,Rates!$A$3:$P$26,4,)*P64</f>
        <v>0</v>
      </c>
      <c r="S64" s="130">
        <f>VLOOKUP(D64,Rates!$A$3:$P$26,5,)*P64</f>
        <v>0</v>
      </c>
      <c r="T64" s="130">
        <f>VLOOKUP(D64,Rates!$A$3:$P$26,6,)*P64</f>
        <v>0</v>
      </c>
      <c r="U64" s="130">
        <f>VLOOKUP(D64,Rates!$A$3:$P$26,7,)*P64</f>
        <v>0</v>
      </c>
      <c r="V64" s="130">
        <f t="shared" si="10"/>
        <v>0</v>
      </c>
      <c r="W64" s="130">
        <f>VLOOKUP(D64,Rates!$A$3:$P$26,8,)*O64</f>
        <v>0</v>
      </c>
      <c r="X64" s="130">
        <f>VLOOKUP(D64,Rates!$A$3:$P$26,9,)*O64</f>
        <v>0</v>
      </c>
      <c r="Y64" s="130">
        <f>VLOOKUP(D64,Rates!$A$3:$P$26,10,)*O64</f>
        <v>0</v>
      </c>
      <c r="Z64" s="130">
        <f>VLOOKUP(D64,Rates!$A$3:$P$26,11,)*O64</f>
        <v>0</v>
      </c>
      <c r="AA64" s="131">
        <f t="shared" si="11"/>
        <v>0</v>
      </c>
      <c r="AB64" s="134">
        <f t="shared" si="12"/>
        <v>0</v>
      </c>
    </row>
    <row r="65" spans="1:28" x14ac:dyDescent="0.25">
      <c r="A65" s="43"/>
      <c r="B65" s="44"/>
      <c r="C65" s="44"/>
      <c r="D65" s="45" t="s">
        <v>73</v>
      </c>
      <c r="E65" s="46"/>
      <c r="F65" s="46"/>
      <c r="G65" s="29"/>
      <c r="H65" s="29"/>
      <c r="I65" s="30"/>
      <c r="J65" s="30"/>
      <c r="K65" s="30"/>
      <c r="L65" s="40"/>
      <c r="M65" s="48"/>
      <c r="N65" s="53"/>
      <c r="O65" s="133">
        <f t="shared" si="8"/>
        <v>0</v>
      </c>
      <c r="P65" s="128">
        <f t="shared" si="9"/>
        <v>0</v>
      </c>
      <c r="Q65" s="129">
        <f>VLOOKUP(D65,Rates!$A$3:$P$26,3,)*P65</f>
        <v>0</v>
      </c>
      <c r="R65" s="130">
        <f>VLOOKUP(D65,Rates!$A$3:$P$26,4,)*P65</f>
        <v>0</v>
      </c>
      <c r="S65" s="130">
        <f>VLOOKUP(D65,Rates!$A$3:$P$26,5,)*P65</f>
        <v>0</v>
      </c>
      <c r="T65" s="130">
        <f>VLOOKUP(D65,Rates!$A$3:$P$26,6,)*P65</f>
        <v>0</v>
      </c>
      <c r="U65" s="130">
        <f>VLOOKUP(D65,Rates!$A$3:$P$26,7,)*P65</f>
        <v>0</v>
      </c>
      <c r="V65" s="130">
        <f t="shared" si="10"/>
        <v>0</v>
      </c>
      <c r="W65" s="130">
        <f>VLOOKUP(D65,Rates!$A$3:$P$26,8,)*O65</f>
        <v>0</v>
      </c>
      <c r="X65" s="130">
        <f>VLOOKUP(D65,Rates!$A$3:$P$26,9,)*O65</f>
        <v>0</v>
      </c>
      <c r="Y65" s="130">
        <f>VLOOKUP(D65,Rates!$A$3:$P$26,10,)*O65</f>
        <v>0</v>
      </c>
      <c r="Z65" s="130">
        <f>VLOOKUP(D65,Rates!$A$3:$P$26,11,)*O65</f>
        <v>0</v>
      </c>
      <c r="AA65" s="131">
        <f t="shared" si="11"/>
        <v>0</v>
      </c>
      <c r="AB65" s="134">
        <f t="shared" si="12"/>
        <v>0</v>
      </c>
    </row>
    <row r="66" spans="1:28" x14ac:dyDescent="0.25">
      <c r="A66" s="43"/>
      <c r="B66" s="44"/>
      <c r="C66" s="44"/>
      <c r="D66" s="45" t="s">
        <v>73</v>
      </c>
      <c r="E66" s="46"/>
      <c r="F66" s="46"/>
      <c r="G66" s="29"/>
      <c r="H66" s="29"/>
      <c r="I66" s="30"/>
      <c r="J66" s="30"/>
      <c r="K66" s="30"/>
      <c r="L66" s="40"/>
      <c r="M66" s="48"/>
      <c r="N66" s="53"/>
      <c r="O66" s="133">
        <f t="shared" si="8"/>
        <v>0</v>
      </c>
      <c r="P66" s="128">
        <f t="shared" si="9"/>
        <v>0</v>
      </c>
      <c r="Q66" s="129">
        <f>VLOOKUP(D66,Rates!$A$3:$P$26,3,)*P66</f>
        <v>0</v>
      </c>
      <c r="R66" s="130">
        <f>VLOOKUP(D66,Rates!$A$3:$P$26,4,)*P66</f>
        <v>0</v>
      </c>
      <c r="S66" s="130">
        <f>VLOOKUP(D66,Rates!$A$3:$P$26,5,)*P66</f>
        <v>0</v>
      </c>
      <c r="T66" s="130">
        <f>VLOOKUP(D66,Rates!$A$3:$P$26,6,)*P66</f>
        <v>0</v>
      </c>
      <c r="U66" s="130">
        <f>VLOOKUP(D66,Rates!$A$3:$P$26,7,)*P66</f>
        <v>0</v>
      </c>
      <c r="V66" s="130">
        <f t="shared" si="10"/>
        <v>0</v>
      </c>
      <c r="W66" s="130">
        <f>VLOOKUP(D66,Rates!$A$3:$P$26,8,)*O66</f>
        <v>0</v>
      </c>
      <c r="X66" s="130">
        <f>VLOOKUP(D66,Rates!$A$3:$P$26,9,)*O66</f>
        <v>0</v>
      </c>
      <c r="Y66" s="130">
        <f>VLOOKUP(D66,Rates!$A$3:$P$26,10,)*O66</f>
        <v>0</v>
      </c>
      <c r="Z66" s="130">
        <f>VLOOKUP(D66,Rates!$A$3:$P$26,11,)*O66</f>
        <v>0</v>
      </c>
      <c r="AA66" s="131">
        <f t="shared" si="11"/>
        <v>0</v>
      </c>
      <c r="AB66" s="134">
        <f t="shared" si="12"/>
        <v>0</v>
      </c>
    </row>
    <row r="67" spans="1:28" x14ac:dyDescent="0.25">
      <c r="A67" s="43"/>
      <c r="B67" s="44"/>
      <c r="C67" s="44"/>
      <c r="D67" s="45" t="s">
        <v>73</v>
      </c>
      <c r="E67" s="46"/>
      <c r="F67" s="46"/>
      <c r="G67" s="29"/>
      <c r="H67" s="29"/>
      <c r="I67" s="30"/>
      <c r="J67" s="30"/>
      <c r="K67" s="30"/>
      <c r="L67" s="40"/>
      <c r="M67" s="48"/>
      <c r="N67" s="53"/>
      <c r="O67" s="133">
        <f t="shared" si="8"/>
        <v>0</v>
      </c>
      <c r="P67" s="128">
        <f t="shared" si="9"/>
        <v>0</v>
      </c>
      <c r="Q67" s="129">
        <f>VLOOKUP(D67,Rates!$A$3:$P$26,3,)*P67</f>
        <v>0</v>
      </c>
      <c r="R67" s="130">
        <f>VLOOKUP(D67,Rates!$A$3:$P$26,4,)*P67</f>
        <v>0</v>
      </c>
      <c r="S67" s="130">
        <f>VLOOKUP(D67,Rates!$A$3:$P$26,5,)*P67</f>
        <v>0</v>
      </c>
      <c r="T67" s="130">
        <f>VLOOKUP(D67,Rates!$A$3:$P$26,6,)*P67</f>
        <v>0</v>
      </c>
      <c r="U67" s="130">
        <f>VLOOKUP(D67,Rates!$A$3:$P$26,7,)*P67</f>
        <v>0</v>
      </c>
      <c r="V67" s="130">
        <f t="shared" si="10"/>
        <v>0</v>
      </c>
      <c r="W67" s="130">
        <f>VLOOKUP(D67,Rates!$A$3:$P$26,8,)*O67</f>
        <v>0</v>
      </c>
      <c r="X67" s="130">
        <f>VLOOKUP(D67,Rates!$A$3:$P$26,9,)*O67</f>
        <v>0</v>
      </c>
      <c r="Y67" s="130">
        <f>VLOOKUP(D67,Rates!$A$3:$P$26,10,)*O67</f>
        <v>0</v>
      </c>
      <c r="Z67" s="130">
        <f>VLOOKUP(D67,Rates!$A$3:$P$26,11,)*O67</f>
        <v>0</v>
      </c>
      <c r="AA67" s="131">
        <f t="shared" ref="AA67:AA98" si="13">H67*0.02</f>
        <v>0</v>
      </c>
      <c r="AB67" s="134">
        <f t="shared" ref="AB67:AB98" si="14">SUM(Q67:AA67)</f>
        <v>0</v>
      </c>
    </row>
    <row r="68" spans="1:28" x14ac:dyDescent="0.25">
      <c r="A68" s="43"/>
      <c r="B68" s="44"/>
      <c r="C68" s="44"/>
      <c r="D68" s="45" t="s">
        <v>73</v>
      </c>
      <c r="E68" s="46"/>
      <c r="F68" s="46"/>
      <c r="G68" s="29"/>
      <c r="H68" s="29"/>
      <c r="I68" s="30"/>
      <c r="J68" s="30"/>
      <c r="K68" s="30"/>
      <c r="L68" s="40"/>
      <c r="M68" s="48"/>
      <c r="N68" s="53"/>
      <c r="O68" s="133">
        <f t="shared" si="8"/>
        <v>0</v>
      </c>
      <c r="P68" s="128">
        <f t="shared" si="9"/>
        <v>0</v>
      </c>
      <c r="Q68" s="129">
        <f>VLOOKUP(D68,Rates!$A$3:$P$26,3,)*P68</f>
        <v>0</v>
      </c>
      <c r="R68" s="130">
        <f>VLOOKUP(D68,Rates!$A$3:$P$26,4,)*P68</f>
        <v>0</v>
      </c>
      <c r="S68" s="130">
        <f>VLOOKUP(D68,Rates!$A$3:$P$26,5,)*P68</f>
        <v>0</v>
      </c>
      <c r="T68" s="130">
        <f>VLOOKUP(D68,Rates!$A$3:$P$26,6,)*P68</f>
        <v>0</v>
      </c>
      <c r="U68" s="130">
        <f>VLOOKUP(D68,Rates!$A$3:$P$26,7,)*P68</f>
        <v>0</v>
      </c>
      <c r="V68" s="130">
        <f t="shared" si="10"/>
        <v>0</v>
      </c>
      <c r="W68" s="130">
        <f>VLOOKUP(D68,Rates!$A$3:$P$26,8,)*O68</f>
        <v>0</v>
      </c>
      <c r="X68" s="130">
        <f>VLOOKUP(D68,Rates!$A$3:$P$26,9,)*O68</f>
        <v>0</v>
      </c>
      <c r="Y68" s="130">
        <f>VLOOKUP(D68,Rates!$A$3:$P$26,10,)*O68</f>
        <v>0</v>
      </c>
      <c r="Z68" s="130">
        <f>VLOOKUP(D68,Rates!$A$3:$P$26,11,)*O68</f>
        <v>0</v>
      </c>
      <c r="AA68" s="131">
        <f t="shared" si="13"/>
        <v>0</v>
      </c>
      <c r="AB68" s="134">
        <f t="shared" si="14"/>
        <v>0</v>
      </c>
    </row>
    <row r="69" spans="1:28" x14ac:dyDescent="0.25">
      <c r="A69" s="43"/>
      <c r="B69" s="44"/>
      <c r="C69" s="44"/>
      <c r="D69" s="45" t="s">
        <v>73</v>
      </c>
      <c r="E69" s="46"/>
      <c r="F69" s="46"/>
      <c r="G69" s="29"/>
      <c r="H69" s="29"/>
      <c r="I69" s="30"/>
      <c r="J69" s="30"/>
      <c r="K69" s="30"/>
      <c r="L69" s="40"/>
      <c r="M69" s="48"/>
      <c r="N69" s="53"/>
      <c r="O69" s="133">
        <f t="shared" ref="O69:O105" si="15">I69+J69+K69</f>
        <v>0</v>
      </c>
      <c r="P69" s="128">
        <f t="shared" ref="P69:P105" si="16">I69+(J69*1.5)+(K69*2)</f>
        <v>0</v>
      </c>
      <c r="Q69" s="129">
        <f>VLOOKUP(D69,Rates!$A$3:$P$26,3,)*P69</f>
        <v>0</v>
      </c>
      <c r="R69" s="130">
        <f>VLOOKUP(D69,Rates!$A$3:$P$26,4,)*P69</f>
        <v>0</v>
      </c>
      <c r="S69" s="130">
        <f>VLOOKUP(D69,Rates!$A$3:$P$26,5,)*P69</f>
        <v>0</v>
      </c>
      <c r="T69" s="130">
        <f>VLOOKUP(D69,Rates!$A$3:$P$26,6,)*P69</f>
        <v>0</v>
      </c>
      <c r="U69" s="130">
        <f>VLOOKUP(D69,Rates!$A$3:$P$26,7,)*P69</f>
        <v>0</v>
      </c>
      <c r="V69" s="130">
        <f t="shared" ref="V69:V105" si="17">P69*G69</f>
        <v>0</v>
      </c>
      <c r="W69" s="130">
        <f>VLOOKUP(D69,Rates!$A$3:$P$26,8,)*O69</f>
        <v>0</v>
      </c>
      <c r="X69" s="130">
        <f>VLOOKUP(D69,Rates!$A$3:$P$26,9,)*O69</f>
        <v>0</v>
      </c>
      <c r="Y69" s="130">
        <f>VLOOKUP(D69,Rates!$A$3:$P$26,10,)*O69</f>
        <v>0</v>
      </c>
      <c r="Z69" s="130">
        <f>VLOOKUP(D69,Rates!$A$3:$P$26,11,)*O69</f>
        <v>0</v>
      </c>
      <c r="AA69" s="131">
        <f t="shared" si="13"/>
        <v>0</v>
      </c>
      <c r="AB69" s="134">
        <f t="shared" si="14"/>
        <v>0</v>
      </c>
    </row>
    <row r="70" spans="1:28" x14ac:dyDescent="0.25">
      <c r="A70" s="43"/>
      <c r="B70" s="44"/>
      <c r="C70" s="44"/>
      <c r="D70" s="45" t="s">
        <v>73</v>
      </c>
      <c r="E70" s="46"/>
      <c r="F70" s="46"/>
      <c r="G70" s="29"/>
      <c r="H70" s="29"/>
      <c r="I70" s="30"/>
      <c r="J70" s="30"/>
      <c r="K70" s="30"/>
      <c r="L70" s="40"/>
      <c r="M70" s="48"/>
      <c r="N70" s="53"/>
      <c r="O70" s="133">
        <f t="shared" si="15"/>
        <v>0</v>
      </c>
      <c r="P70" s="128">
        <f t="shared" si="16"/>
        <v>0</v>
      </c>
      <c r="Q70" s="129">
        <f>VLOOKUP(D70,Rates!$A$3:$P$26,3,)*P70</f>
        <v>0</v>
      </c>
      <c r="R70" s="130">
        <f>VLOOKUP(D70,Rates!$A$3:$P$26,4,)*P70</f>
        <v>0</v>
      </c>
      <c r="S70" s="130">
        <f>VLOOKUP(D70,Rates!$A$3:$P$26,5,)*P70</f>
        <v>0</v>
      </c>
      <c r="T70" s="130">
        <f>VLOOKUP(D70,Rates!$A$3:$P$26,6,)*P70</f>
        <v>0</v>
      </c>
      <c r="U70" s="130">
        <f>VLOOKUP(D70,Rates!$A$3:$P$26,7,)*P70</f>
        <v>0</v>
      </c>
      <c r="V70" s="130">
        <f t="shared" si="17"/>
        <v>0</v>
      </c>
      <c r="W70" s="130">
        <f>VLOOKUP(D70,Rates!$A$3:$P$26,8,)*O70</f>
        <v>0</v>
      </c>
      <c r="X70" s="130">
        <f>VLOOKUP(D70,Rates!$A$3:$P$26,9,)*O70</f>
        <v>0</v>
      </c>
      <c r="Y70" s="130">
        <f>VLOOKUP(D70,Rates!$A$3:$P$26,10,)*O70</f>
        <v>0</v>
      </c>
      <c r="Z70" s="130">
        <f>VLOOKUP(D70,Rates!$A$3:$P$26,11,)*O70</f>
        <v>0</v>
      </c>
      <c r="AA70" s="131">
        <f t="shared" si="13"/>
        <v>0</v>
      </c>
      <c r="AB70" s="134">
        <f t="shared" si="14"/>
        <v>0</v>
      </c>
    </row>
    <row r="71" spans="1:28" x14ac:dyDescent="0.25">
      <c r="A71" s="43"/>
      <c r="B71" s="44"/>
      <c r="C71" s="44"/>
      <c r="D71" s="45" t="s">
        <v>73</v>
      </c>
      <c r="E71" s="46"/>
      <c r="F71" s="46"/>
      <c r="G71" s="29"/>
      <c r="H71" s="29"/>
      <c r="I71" s="30"/>
      <c r="J71" s="30"/>
      <c r="K71" s="30"/>
      <c r="L71" s="40"/>
      <c r="M71" s="48"/>
      <c r="N71" s="53"/>
      <c r="O71" s="133">
        <f t="shared" si="15"/>
        <v>0</v>
      </c>
      <c r="P71" s="128">
        <f t="shared" si="16"/>
        <v>0</v>
      </c>
      <c r="Q71" s="129">
        <f>VLOOKUP(D71,Rates!$A$3:$P$26,3,)*P71</f>
        <v>0</v>
      </c>
      <c r="R71" s="130">
        <f>VLOOKUP(D71,Rates!$A$3:$P$26,4,)*P71</f>
        <v>0</v>
      </c>
      <c r="S71" s="130">
        <f>VLOOKUP(D71,Rates!$A$3:$P$26,5,)*P71</f>
        <v>0</v>
      </c>
      <c r="T71" s="130">
        <f>VLOOKUP(D71,Rates!$A$3:$P$26,6,)*P71</f>
        <v>0</v>
      </c>
      <c r="U71" s="130">
        <f>VLOOKUP(D71,Rates!$A$3:$P$26,7,)*P71</f>
        <v>0</v>
      </c>
      <c r="V71" s="130">
        <f t="shared" si="17"/>
        <v>0</v>
      </c>
      <c r="W71" s="130">
        <f>VLOOKUP(D71,Rates!$A$3:$P$26,8,)*O71</f>
        <v>0</v>
      </c>
      <c r="X71" s="130">
        <f>VLOOKUP(D71,Rates!$A$3:$P$26,9,)*O71</f>
        <v>0</v>
      </c>
      <c r="Y71" s="130">
        <f>VLOOKUP(D71,Rates!$A$3:$P$26,10,)*O71</f>
        <v>0</v>
      </c>
      <c r="Z71" s="130">
        <f>VLOOKUP(D71,Rates!$A$3:$P$26,11,)*O71</f>
        <v>0</v>
      </c>
      <c r="AA71" s="131">
        <f t="shared" si="13"/>
        <v>0</v>
      </c>
      <c r="AB71" s="134">
        <f t="shared" si="14"/>
        <v>0</v>
      </c>
    </row>
    <row r="72" spans="1:28" x14ac:dyDescent="0.25">
      <c r="A72" s="43"/>
      <c r="B72" s="44"/>
      <c r="C72" s="44"/>
      <c r="D72" s="45" t="s">
        <v>73</v>
      </c>
      <c r="E72" s="46"/>
      <c r="F72" s="46"/>
      <c r="G72" s="29"/>
      <c r="H72" s="29"/>
      <c r="I72" s="30"/>
      <c r="J72" s="30"/>
      <c r="K72" s="30"/>
      <c r="L72" s="40"/>
      <c r="M72" s="48"/>
      <c r="N72" s="53"/>
      <c r="O72" s="133">
        <f t="shared" si="15"/>
        <v>0</v>
      </c>
      <c r="P72" s="128">
        <f t="shared" si="16"/>
        <v>0</v>
      </c>
      <c r="Q72" s="129">
        <f>VLOOKUP(D72,Rates!$A$3:$P$26,3,)*P72</f>
        <v>0</v>
      </c>
      <c r="R72" s="130">
        <f>VLOOKUP(D72,Rates!$A$3:$P$26,4,)*P72</f>
        <v>0</v>
      </c>
      <c r="S72" s="130">
        <f>VLOOKUP(D72,Rates!$A$3:$P$26,5,)*P72</f>
        <v>0</v>
      </c>
      <c r="T72" s="130">
        <f>VLOOKUP(D72,Rates!$A$3:$P$26,6,)*P72</f>
        <v>0</v>
      </c>
      <c r="U72" s="130">
        <f>VLOOKUP(D72,Rates!$A$3:$P$26,7,)*P72</f>
        <v>0</v>
      </c>
      <c r="V72" s="130">
        <f t="shared" si="17"/>
        <v>0</v>
      </c>
      <c r="W72" s="130">
        <f>VLOOKUP(D72,Rates!$A$3:$P$26,8,)*O72</f>
        <v>0</v>
      </c>
      <c r="X72" s="130">
        <f>VLOOKUP(D72,Rates!$A$3:$P$26,9,)*O72</f>
        <v>0</v>
      </c>
      <c r="Y72" s="130">
        <f>VLOOKUP(D72,Rates!$A$3:$P$26,10,)*O72</f>
        <v>0</v>
      </c>
      <c r="Z72" s="130">
        <f>VLOOKUP(D72,Rates!$A$3:$P$26,11,)*O72</f>
        <v>0</v>
      </c>
      <c r="AA72" s="131">
        <f t="shared" si="13"/>
        <v>0</v>
      </c>
      <c r="AB72" s="134">
        <f t="shared" si="14"/>
        <v>0</v>
      </c>
    </row>
    <row r="73" spans="1:28" x14ac:dyDescent="0.25">
      <c r="A73" s="43"/>
      <c r="B73" s="44"/>
      <c r="C73" s="44"/>
      <c r="D73" s="45" t="s">
        <v>73</v>
      </c>
      <c r="E73" s="46"/>
      <c r="F73" s="46"/>
      <c r="G73" s="29"/>
      <c r="H73" s="29"/>
      <c r="I73" s="30"/>
      <c r="J73" s="30"/>
      <c r="K73" s="30"/>
      <c r="L73" s="40"/>
      <c r="M73" s="48"/>
      <c r="N73" s="53"/>
      <c r="O73" s="133">
        <f t="shared" si="15"/>
        <v>0</v>
      </c>
      <c r="P73" s="128">
        <f t="shared" si="16"/>
        <v>0</v>
      </c>
      <c r="Q73" s="129">
        <f>VLOOKUP(D73,Rates!$A$3:$P$26,3,)*P73</f>
        <v>0</v>
      </c>
      <c r="R73" s="130">
        <f>VLOOKUP(D73,Rates!$A$3:$P$26,4,)*P73</f>
        <v>0</v>
      </c>
      <c r="S73" s="130">
        <f>VLOOKUP(D73,Rates!$A$3:$P$26,5,)*P73</f>
        <v>0</v>
      </c>
      <c r="T73" s="130">
        <f>VLOOKUP(D73,Rates!$A$3:$P$26,6,)*P73</f>
        <v>0</v>
      </c>
      <c r="U73" s="130">
        <f>VLOOKUP(D73,Rates!$A$3:$P$26,7,)*P73</f>
        <v>0</v>
      </c>
      <c r="V73" s="130">
        <f t="shared" si="17"/>
        <v>0</v>
      </c>
      <c r="W73" s="130">
        <f>VLOOKUP(D73,Rates!$A$3:$P$26,8,)*O73</f>
        <v>0</v>
      </c>
      <c r="X73" s="130">
        <f>VLOOKUP(D73,Rates!$A$3:$P$26,9,)*O73</f>
        <v>0</v>
      </c>
      <c r="Y73" s="130">
        <f>VLOOKUP(D73,Rates!$A$3:$P$26,10,)*O73</f>
        <v>0</v>
      </c>
      <c r="Z73" s="130">
        <f>VLOOKUP(D73,Rates!$A$3:$P$26,11,)*O73</f>
        <v>0</v>
      </c>
      <c r="AA73" s="131">
        <f t="shared" si="13"/>
        <v>0</v>
      </c>
      <c r="AB73" s="134">
        <f t="shared" si="14"/>
        <v>0</v>
      </c>
    </row>
    <row r="74" spans="1:28" x14ac:dyDescent="0.25">
      <c r="A74" s="43"/>
      <c r="B74" s="44"/>
      <c r="C74" s="44"/>
      <c r="D74" s="45" t="s">
        <v>73</v>
      </c>
      <c r="E74" s="46"/>
      <c r="F74" s="46"/>
      <c r="G74" s="29"/>
      <c r="H74" s="29"/>
      <c r="I74" s="30"/>
      <c r="J74" s="30"/>
      <c r="K74" s="30"/>
      <c r="L74" s="40"/>
      <c r="M74" s="48"/>
      <c r="N74" s="53"/>
      <c r="O74" s="133">
        <f t="shared" si="15"/>
        <v>0</v>
      </c>
      <c r="P74" s="128">
        <f t="shared" si="16"/>
        <v>0</v>
      </c>
      <c r="Q74" s="129">
        <f>VLOOKUP(D74,Rates!$A$3:$P$26,3,)*P74</f>
        <v>0</v>
      </c>
      <c r="R74" s="130">
        <f>VLOOKUP(D74,Rates!$A$3:$P$26,4,)*P74</f>
        <v>0</v>
      </c>
      <c r="S74" s="130">
        <f>VLOOKUP(D74,Rates!$A$3:$P$26,5,)*P74</f>
        <v>0</v>
      </c>
      <c r="T74" s="130">
        <f>VLOOKUP(D74,Rates!$A$3:$P$26,6,)*P74</f>
        <v>0</v>
      </c>
      <c r="U74" s="130">
        <f>VLOOKUP(D74,Rates!$A$3:$P$26,7,)*P74</f>
        <v>0</v>
      </c>
      <c r="V74" s="130">
        <f t="shared" si="17"/>
        <v>0</v>
      </c>
      <c r="W74" s="130">
        <f>VLOOKUP(D74,Rates!$A$3:$P$26,8,)*O74</f>
        <v>0</v>
      </c>
      <c r="X74" s="130">
        <f>VLOOKUP(D74,Rates!$A$3:$P$26,9,)*O74</f>
        <v>0</v>
      </c>
      <c r="Y74" s="130">
        <f>VLOOKUP(D74,Rates!$A$3:$P$26,10,)*O74</f>
        <v>0</v>
      </c>
      <c r="Z74" s="130">
        <f>VLOOKUP(D74,Rates!$A$3:$P$26,11,)*O74</f>
        <v>0</v>
      </c>
      <c r="AA74" s="131">
        <f t="shared" si="13"/>
        <v>0</v>
      </c>
      <c r="AB74" s="134">
        <f t="shared" si="14"/>
        <v>0</v>
      </c>
    </row>
    <row r="75" spans="1:28" x14ac:dyDescent="0.25">
      <c r="A75" s="43"/>
      <c r="B75" s="44"/>
      <c r="C75" s="44"/>
      <c r="D75" s="45" t="s">
        <v>73</v>
      </c>
      <c r="E75" s="46"/>
      <c r="F75" s="46"/>
      <c r="G75" s="29"/>
      <c r="H75" s="29"/>
      <c r="I75" s="30"/>
      <c r="J75" s="30"/>
      <c r="K75" s="30"/>
      <c r="L75" s="40"/>
      <c r="M75" s="48"/>
      <c r="N75" s="53"/>
      <c r="O75" s="133">
        <f t="shared" si="15"/>
        <v>0</v>
      </c>
      <c r="P75" s="128">
        <f t="shared" si="16"/>
        <v>0</v>
      </c>
      <c r="Q75" s="129">
        <f>VLOOKUP(D75,Rates!$A$3:$P$26,3,)*P75</f>
        <v>0</v>
      </c>
      <c r="R75" s="130">
        <f>VLOOKUP(D75,Rates!$A$3:$P$26,4,)*P75</f>
        <v>0</v>
      </c>
      <c r="S75" s="130">
        <f>VLOOKUP(D75,Rates!$A$3:$P$26,5,)*P75</f>
        <v>0</v>
      </c>
      <c r="T75" s="130">
        <f>VLOOKUP(D75,Rates!$A$3:$P$26,6,)*P75</f>
        <v>0</v>
      </c>
      <c r="U75" s="130">
        <f>VLOOKUP(D75,Rates!$A$3:$P$26,7,)*P75</f>
        <v>0</v>
      </c>
      <c r="V75" s="130">
        <f t="shared" si="17"/>
        <v>0</v>
      </c>
      <c r="W75" s="130">
        <f>VLOOKUP(D75,Rates!$A$3:$P$26,8,)*O75</f>
        <v>0</v>
      </c>
      <c r="X75" s="130">
        <f>VLOOKUP(D75,Rates!$A$3:$P$26,9,)*O75</f>
        <v>0</v>
      </c>
      <c r="Y75" s="130">
        <f>VLOOKUP(D75,Rates!$A$3:$P$26,10,)*O75</f>
        <v>0</v>
      </c>
      <c r="Z75" s="130">
        <f>VLOOKUP(D75,Rates!$A$3:$P$26,11,)*O75</f>
        <v>0</v>
      </c>
      <c r="AA75" s="131">
        <f t="shared" si="13"/>
        <v>0</v>
      </c>
      <c r="AB75" s="134">
        <f t="shared" si="14"/>
        <v>0</v>
      </c>
    </row>
    <row r="76" spans="1:28" x14ac:dyDescent="0.25">
      <c r="A76" s="43"/>
      <c r="B76" s="44"/>
      <c r="C76" s="44"/>
      <c r="D76" s="45" t="s">
        <v>73</v>
      </c>
      <c r="E76" s="46"/>
      <c r="F76" s="46"/>
      <c r="G76" s="29"/>
      <c r="H76" s="29"/>
      <c r="I76" s="30"/>
      <c r="J76" s="30"/>
      <c r="K76" s="30"/>
      <c r="L76" s="40"/>
      <c r="M76" s="48"/>
      <c r="N76" s="53"/>
      <c r="O76" s="133">
        <f t="shared" si="15"/>
        <v>0</v>
      </c>
      <c r="P76" s="128">
        <f t="shared" si="16"/>
        <v>0</v>
      </c>
      <c r="Q76" s="129">
        <f>VLOOKUP(D76,Rates!$A$3:$P$26,3,)*P76</f>
        <v>0</v>
      </c>
      <c r="R76" s="130">
        <f>VLOOKUP(D76,Rates!$A$3:$P$26,4,)*P76</f>
        <v>0</v>
      </c>
      <c r="S76" s="130">
        <f>VLOOKUP(D76,Rates!$A$3:$P$26,5,)*P76</f>
        <v>0</v>
      </c>
      <c r="T76" s="130">
        <f>VLOOKUP(D76,Rates!$A$3:$P$26,6,)*P76</f>
        <v>0</v>
      </c>
      <c r="U76" s="130">
        <f>VLOOKUP(D76,Rates!$A$3:$P$26,7,)*P76</f>
        <v>0</v>
      </c>
      <c r="V76" s="130">
        <f t="shared" si="17"/>
        <v>0</v>
      </c>
      <c r="W76" s="130">
        <f>VLOOKUP(D76,Rates!$A$3:$P$26,8,)*O76</f>
        <v>0</v>
      </c>
      <c r="X76" s="130">
        <f>VLOOKUP(D76,Rates!$A$3:$P$26,9,)*O76</f>
        <v>0</v>
      </c>
      <c r="Y76" s="130">
        <f>VLOOKUP(D76,Rates!$A$3:$P$26,10,)*O76</f>
        <v>0</v>
      </c>
      <c r="Z76" s="130">
        <f>VLOOKUP(D76,Rates!$A$3:$P$26,11,)*O76</f>
        <v>0</v>
      </c>
      <c r="AA76" s="131">
        <f t="shared" si="13"/>
        <v>0</v>
      </c>
      <c r="AB76" s="134">
        <f t="shared" si="14"/>
        <v>0</v>
      </c>
    </row>
    <row r="77" spans="1:28" x14ac:dyDescent="0.25">
      <c r="A77" s="43"/>
      <c r="B77" s="44"/>
      <c r="C77" s="44"/>
      <c r="D77" s="45" t="s">
        <v>73</v>
      </c>
      <c r="E77" s="46"/>
      <c r="F77" s="46"/>
      <c r="G77" s="29"/>
      <c r="H77" s="29"/>
      <c r="I77" s="30"/>
      <c r="J77" s="30"/>
      <c r="K77" s="30"/>
      <c r="L77" s="40"/>
      <c r="M77" s="48"/>
      <c r="N77" s="53"/>
      <c r="O77" s="133">
        <f t="shared" si="15"/>
        <v>0</v>
      </c>
      <c r="P77" s="128">
        <f t="shared" si="16"/>
        <v>0</v>
      </c>
      <c r="Q77" s="129">
        <f>VLOOKUP(D77,Rates!$A$3:$P$26,3,)*P77</f>
        <v>0</v>
      </c>
      <c r="R77" s="130">
        <f>VLOOKUP(D77,Rates!$A$3:$P$26,4,)*P77</f>
        <v>0</v>
      </c>
      <c r="S77" s="130">
        <f>VLOOKUP(D77,Rates!$A$3:$P$26,5,)*P77</f>
        <v>0</v>
      </c>
      <c r="T77" s="130">
        <f>VLOOKUP(D77,Rates!$A$3:$P$26,6,)*P77</f>
        <v>0</v>
      </c>
      <c r="U77" s="130">
        <f>VLOOKUP(D77,Rates!$A$3:$P$26,7,)*P77</f>
        <v>0</v>
      </c>
      <c r="V77" s="130">
        <f t="shared" si="17"/>
        <v>0</v>
      </c>
      <c r="W77" s="130">
        <f>VLOOKUP(D77,Rates!$A$3:$P$26,8,)*O77</f>
        <v>0</v>
      </c>
      <c r="X77" s="130">
        <f>VLOOKUP(D77,Rates!$A$3:$P$26,9,)*O77</f>
        <v>0</v>
      </c>
      <c r="Y77" s="130">
        <f>VLOOKUP(D77,Rates!$A$3:$P$26,10,)*O77</f>
        <v>0</v>
      </c>
      <c r="Z77" s="130">
        <f>VLOOKUP(D77,Rates!$A$3:$P$26,11,)*O77</f>
        <v>0</v>
      </c>
      <c r="AA77" s="131">
        <f t="shared" si="13"/>
        <v>0</v>
      </c>
      <c r="AB77" s="134">
        <f t="shared" si="14"/>
        <v>0</v>
      </c>
    </row>
    <row r="78" spans="1:28" x14ac:dyDescent="0.25">
      <c r="A78" s="43"/>
      <c r="B78" s="44"/>
      <c r="C78" s="44"/>
      <c r="D78" s="45" t="s">
        <v>73</v>
      </c>
      <c r="E78" s="46"/>
      <c r="F78" s="46"/>
      <c r="G78" s="29"/>
      <c r="H78" s="29"/>
      <c r="I78" s="30"/>
      <c r="J78" s="30"/>
      <c r="K78" s="30"/>
      <c r="L78" s="40"/>
      <c r="M78" s="48"/>
      <c r="N78" s="53"/>
      <c r="O78" s="133">
        <f t="shared" si="15"/>
        <v>0</v>
      </c>
      <c r="P78" s="128">
        <f t="shared" si="16"/>
        <v>0</v>
      </c>
      <c r="Q78" s="129">
        <f>VLOOKUP(D78,Rates!$A$3:$P$26,3,)*P78</f>
        <v>0</v>
      </c>
      <c r="R78" s="130">
        <f>VLOOKUP(D78,Rates!$A$3:$P$26,4,)*P78</f>
        <v>0</v>
      </c>
      <c r="S78" s="130">
        <f>VLOOKUP(D78,Rates!$A$3:$P$26,5,)*P78</f>
        <v>0</v>
      </c>
      <c r="T78" s="130">
        <f>VLOOKUP(D78,Rates!$A$3:$P$26,6,)*P78</f>
        <v>0</v>
      </c>
      <c r="U78" s="130">
        <f>VLOOKUP(D78,Rates!$A$3:$P$26,7,)*P78</f>
        <v>0</v>
      </c>
      <c r="V78" s="130">
        <f t="shared" si="17"/>
        <v>0</v>
      </c>
      <c r="W78" s="130">
        <f>VLOOKUP(D78,Rates!$A$3:$P$26,8,)*O78</f>
        <v>0</v>
      </c>
      <c r="X78" s="130">
        <f>VLOOKUP(D78,Rates!$A$3:$P$26,9,)*O78</f>
        <v>0</v>
      </c>
      <c r="Y78" s="130">
        <f>VLOOKUP(D78,Rates!$A$3:$P$26,10,)*O78</f>
        <v>0</v>
      </c>
      <c r="Z78" s="130">
        <f>VLOOKUP(D78,Rates!$A$3:$P$26,11,)*O78</f>
        <v>0</v>
      </c>
      <c r="AA78" s="131">
        <f t="shared" si="13"/>
        <v>0</v>
      </c>
      <c r="AB78" s="134">
        <f t="shared" si="14"/>
        <v>0</v>
      </c>
    </row>
    <row r="79" spans="1:28" x14ac:dyDescent="0.25">
      <c r="A79" s="43"/>
      <c r="B79" s="44"/>
      <c r="C79" s="44"/>
      <c r="D79" s="45" t="s">
        <v>73</v>
      </c>
      <c r="E79" s="46"/>
      <c r="F79" s="46"/>
      <c r="G79" s="29"/>
      <c r="H79" s="29"/>
      <c r="I79" s="30"/>
      <c r="J79" s="30"/>
      <c r="K79" s="30"/>
      <c r="L79" s="40"/>
      <c r="M79" s="48"/>
      <c r="N79" s="53"/>
      <c r="O79" s="133">
        <f t="shared" si="15"/>
        <v>0</v>
      </c>
      <c r="P79" s="128">
        <f t="shared" si="16"/>
        <v>0</v>
      </c>
      <c r="Q79" s="129">
        <f>VLOOKUP(D79,Rates!$A$3:$P$26,3,)*P79</f>
        <v>0</v>
      </c>
      <c r="R79" s="130">
        <f>VLOOKUP(D79,Rates!$A$3:$P$26,4,)*P79</f>
        <v>0</v>
      </c>
      <c r="S79" s="130">
        <f>VLOOKUP(D79,Rates!$A$3:$P$26,5,)*P79</f>
        <v>0</v>
      </c>
      <c r="T79" s="130">
        <f>VLOOKUP(D79,Rates!$A$3:$P$26,6,)*P79</f>
        <v>0</v>
      </c>
      <c r="U79" s="130">
        <f>VLOOKUP(D79,Rates!$A$3:$P$26,7,)*P79</f>
        <v>0</v>
      </c>
      <c r="V79" s="130">
        <f t="shared" si="17"/>
        <v>0</v>
      </c>
      <c r="W79" s="130">
        <f>VLOOKUP(D79,Rates!$A$3:$P$26,8,)*O79</f>
        <v>0</v>
      </c>
      <c r="X79" s="130">
        <f>VLOOKUP(D79,Rates!$A$3:$P$26,9,)*O79</f>
        <v>0</v>
      </c>
      <c r="Y79" s="130">
        <f>VLOOKUP(D79,Rates!$A$3:$P$26,10,)*O79</f>
        <v>0</v>
      </c>
      <c r="Z79" s="130">
        <f>VLOOKUP(D79,Rates!$A$3:$P$26,11,)*O79</f>
        <v>0</v>
      </c>
      <c r="AA79" s="131">
        <f t="shared" si="13"/>
        <v>0</v>
      </c>
      <c r="AB79" s="134">
        <f t="shared" si="14"/>
        <v>0</v>
      </c>
    </row>
    <row r="80" spans="1:28" x14ac:dyDescent="0.25">
      <c r="A80" s="43"/>
      <c r="B80" s="44"/>
      <c r="C80" s="44"/>
      <c r="D80" s="45" t="s">
        <v>73</v>
      </c>
      <c r="E80" s="46"/>
      <c r="F80" s="46"/>
      <c r="G80" s="29"/>
      <c r="H80" s="29"/>
      <c r="I80" s="30"/>
      <c r="J80" s="30"/>
      <c r="K80" s="30"/>
      <c r="L80" s="40"/>
      <c r="M80" s="48"/>
      <c r="N80" s="53"/>
      <c r="O80" s="133">
        <f t="shared" si="15"/>
        <v>0</v>
      </c>
      <c r="P80" s="128">
        <f t="shared" si="16"/>
        <v>0</v>
      </c>
      <c r="Q80" s="129">
        <f>VLOOKUP(D80,Rates!$A$3:$P$26,3,)*P80</f>
        <v>0</v>
      </c>
      <c r="R80" s="130">
        <f>VLOOKUP(D80,Rates!$A$3:$P$26,4,)*P80</f>
        <v>0</v>
      </c>
      <c r="S80" s="130">
        <f>VLOOKUP(D80,Rates!$A$3:$P$26,5,)*P80</f>
        <v>0</v>
      </c>
      <c r="T80" s="130">
        <f>VLOOKUP(D80,Rates!$A$3:$P$26,6,)*P80</f>
        <v>0</v>
      </c>
      <c r="U80" s="130">
        <f>VLOOKUP(D80,Rates!$A$3:$P$26,7,)*P80</f>
        <v>0</v>
      </c>
      <c r="V80" s="130">
        <f t="shared" si="17"/>
        <v>0</v>
      </c>
      <c r="W80" s="130">
        <f>VLOOKUP(D80,Rates!$A$3:$P$26,8,)*O80</f>
        <v>0</v>
      </c>
      <c r="X80" s="130">
        <f>VLOOKUP(D80,Rates!$A$3:$P$26,9,)*O80</f>
        <v>0</v>
      </c>
      <c r="Y80" s="130">
        <f>VLOOKUP(D80,Rates!$A$3:$P$26,10,)*O80</f>
        <v>0</v>
      </c>
      <c r="Z80" s="130">
        <f>VLOOKUP(D80,Rates!$A$3:$P$26,11,)*O80</f>
        <v>0</v>
      </c>
      <c r="AA80" s="131">
        <f t="shared" si="13"/>
        <v>0</v>
      </c>
      <c r="AB80" s="134">
        <f t="shared" si="14"/>
        <v>0</v>
      </c>
    </row>
    <row r="81" spans="1:28" x14ac:dyDescent="0.25">
      <c r="A81" s="43"/>
      <c r="B81" s="44"/>
      <c r="C81" s="44"/>
      <c r="D81" s="45" t="s">
        <v>73</v>
      </c>
      <c r="E81" s="46"/>
      <c r="F81" s="46"/>
      <c r="G81" s="29"/>
      <c r="H81" s="29"/>
      <c r="I81" s="30"/>
      <c r="J81" s="30"/>
      <c r="K81" s="30"/>
      <c r="L81" s="40"/>
      <c r="M81" s="48"/>
      <c r="N81" s="53"/>
      <c r="O81" s="133">
        <f t="shared" si="15"/>
        <v>0</v>
      </c>
      <c r="P81" s="128">
        <f t="shared" si="16"/>
        <v>0</v>
      </c>
      <c r="Q81" s="129">
        <f>VLOOKUP(D81,Rates!$A$3:$P$26,3,)*P81</f>
        <v>0</v>
      </c>
      <c r="R81" s="130">
        <f>VLOOKUP(D81,Rates!$A$3:$P$26,4,)*P81</f>
        <v>0</v>
      </c>
      <c r="S81" s="130">
        <f>VLOOKUP(D81,Rates!$A$3:$P$26,5,)*P81</f>
        <v>0</v>
      </c>
      <c r="T81" s="130">
        <f>VLOOKUP(D81,Rates!$A$3:$P$26,6,)*P81</f>
        <v>0</v>
      </c>
      <c r="U81" s="130">
        <f>VLOOKUP(D81,Rates!$A$3:$P$26,7,)*P81</f>
        <v>0</v>
      </c>
      <c r="V81" s="130">
        <f t="shared" si="17"/>
        <v>0</v>
      </c>
      <c r="W81" s="130">
        <f>VLOOKUP(D81,Rates!$A$3:$P$26,8,)*O81</f>
        <v>0</v>
      </c>
      <c r="X81" s="130">
        <f>VLOOKUP(D81,Rates!$A$3:$P$26,9,)*O81</f>
        <v>0</v>
      </c>
      <c r="Y81" s="130">
        <f>VLOOKUP(D81,Rates!$A$3:$P$26,10,)*O81</f>
        <v>0</v>
      </c>
      <c r="Z81" s="130">
        <f>VLOOKUP(D81,Rates!$A$3:$P$26,11,)*O81</f>
        <v>0</v>
      </c>
      <c r="AA81" s="131">
        <f t="shared" si="13"/>
        <v>0</v>
      </c>
      <c r="AB81" s="134">
        <f t="shared" si="14"/>
        <v>0</v>
      </c>
    </row>
    <row r="82" spans="1:28" x14ac:dyDescent="0.25">
      <c r="A82" s="43"/>
      <c r="B82" s="44"/>
      <c r="C82" s="44"/>
      <c r="D82" s="45" t="s">
        <v>73</v>
      </c>
      <c r="E82" s="46"/>
      <c r="F82" s="46"/>
      <c r="G82" s="29"/>
      <c r="H82" s="29"/>
      <c r="I82" s="30"/>
      <c r="J82" s="30"/>
      <c r="K82" s="30"/>
      <c r="L82" s="40"/>
      <c r="M82" s="48"/>
      <c r="N82" s="53"/>
      <c r="O82" s="133">
        <f t="shared" si="15"/>
        <v>0</v>
      </c>
      <c r="P82" s="128">
        <f t="shared" si="16"/>
        <v>0</v>
      </c>
      <c r="Q82" s="129">
        <f>VLOOKUP(D82,Rates!$A$3:$P$26,3,)*P82</f>
        <v>0</v>
      </c>
      <c r="R82" s="130">
        <f>VLOOKUP(D82,Rates!$A$3:$P$26,4,)*P82</f>
        <v>0</v>
      </c>
      <c r="S82" s="130">
        <f>VLOOKUP(D82,Rates!$A$3:$P$26,5,)*P82</f>
        <v>0</v>
      </c>
      <c r="T82" s="130">
        <f>VLOOKUP(D82,Rates!$A$3:$P$26,6,)*P82</f>
        <v>0</v>
      </c>
      <c r="U82" s="130">
        <f>VLOOKUP(D82,Rates!$A$3:$P$26,7,)*P82</f>
        <v>0</v>
      </c>
      <c r="V82" s="130">
        <f t="shared" si="17"/>
        <v>0</v>
      </c>
      <c r="W82" s="130">
        <f>VLOOKUP(D82,Rates!$A$3:$P$26,8,)*O82</f>
        <v>0</v>
      </c>
      <c r="X82" s="130">
        <f>VLOOKUP(D82,Rates!$A$3:$P$26,9,)*O82</f>
        <v>0</v>
      </c>
      <c r="Y82" s="130">
        <f>VLOOKUP(D82,Rates!$A$3:$P$26,10,)*O82</f>
        <v>0</v>
      </c>
      <c r="Z82" s="130">
        <f>VLOOKUP(D82,Rates!$A$3:$P$26,11,)*O82</f>
        <v>0</v>
      </c>
      <c r="AA82" s="131">
        <f t="shared" si="13"/>
        <v>0</v>
      </c>
      <c r="AB82" s="134">
        <f t="shared" si="14"/>
        <v>0</v>
      </c>
    </row>
    <row r="83" spans="1:28" x14ac:dyDescent="0.25">
      <c r="A83" s="43"/>
      <c r="B83" s="44"/>
      <c r="C83" s="44"/>
      <c r="D83" s="45" t="s">
        <v>73</v>
      </c>
      <c r="E83" s="46"/>
      <c r="F83" s="46"/>
      <c r="G83" s="29"/>
      <c r="H83" s="29"/>
      <c r="I83" s="30"/>
      <c r="J83" s="30"/>
      <c r="K83" s="30"/>
      <c r="L83" s="40"/>
      <c r="M83" s="48"/>
      <c r="N83" s="53"/>
      <c r="O83" s="133">
        <f t="shared" si="15"/>
        <v>0</v>
      </c>
      <c r="P83" s="128">
        <f t="shared" si="16"/>
        <v>0</v>
      </c>
      <c r="Q83" s="129">
        <f>VLOOKUP(D83,Rates!$A$3:$P$26,3,)*P83</f>
        <v>0</v>
      </c>
      <c r="R83" s="130">
        <f>VLOOKUP(D83,Rates!$A$3:$P$26,4,)*P83</f>
        <v>0</v>
      </c>
      <c r="S83" s="130">
        <f>VLOOKUP(D83,Rates!$A$3:$P$26,5,)*P83</f>
        <v>0</v>
      </c>
      <c r="T83" s="130">
        <f>VLOOKUP(D83,Rates!$A$3:$P$26,6,)*P83</f>
        <v>0</v>
      </c>
      <c r="U83" s="130">
        <f>VLOOKUP(D83,Rates!$A$3:$P$26,7,)*P83</f>
        <v>0</v>
      </c>
      <c r="V83" s="130">
        <f t="shared" si="17"/>
        <v>0</v>
      </c>
      <c r="W83" s="130">
        <f>VLOOKUP(D83,Rates!$A$3:$P$26,8,)*O83</f>
        <v>0</v>
      </c>
      <c r="X83" s="130">
        <f>VLOOKUP(D83,Rates!$A$3:$P$26,9,)*O83</f>
        <v>0</v>
      </c>
      <c r="Y83" s="130">
        <f>VLOOKUP(D83,Rates!$A$3:$P$26,10,)*O83</f>
        <v>0</v>
      </c>
      <c r="Z83" s="130">
        <f>VLOOKUP(D83,Rates!$A$3:$P$26,11,)*O83</f>
        <v>0</v>
      </c>
      <c r="AA83" s="131">
        <f t="shared" si="13"/>
        <v>0</v>
      </c>
      <c r="AB83" s="134">
        <f t="shared" si="14"/>
        <v>0</v>
      </c>
    </row>
    <row r="84" spans="1:28" x14ac:dyDescent="0.25">
      <c r="A84" s="43"/>
      <c r="B84" s="44"/>
      <c r="C84" s="44"/>
      <c r="D84" s="45" t="s">
        <v>73</v>
      </c>
      <c r="E84" s="46"/>
      <c r="F84" s="46"/>
      <c r="G84" s="29"/>
      <c r="H84" s="29"/>
      <c r="I84" s="30"/>
      <c r="J84" s="30"/>
      <c r="K84" s="30"/>
      <c r="L84" s="40"/>
      <c r="M84" s="48"/>
      <c r="N84" s="53"/>
      <c r="O84" s="133">
        <f t="shared" si="15"/>
        <v>0</v>
      </c>
      <c r="P84" s="128">
        <f t="shared" si="16"/>
        <v>0</v>
      </c>
      <c r="Q84" s="129">
        <f>VLOOKUP(D84,Rates!$A$3:$P$26,3,)*P84</f>
        <v>0</v>
      </c>
      <c r="R84" s="130">
        <f>VLOOKUP(D84,Rates!$A$3:$P$26,4,)*P84</f>
        <v>0</v>
      </c>
      <c r="S84" s="130">
        <f>VLOOKUP(D84,Rates!$A$3:$P$26,5,)*P84</f>
        <v>0</v>
      </c>
      <c r="T84" s="130">
        <f>VLOOKUP(D84,Rates!$A$3:$P$26,6,)*P84</f>
        <v>0</v>
      </c>
      <c r="U84" s="130">
        <f>VLOOKUP(D84,Rates!$A$3:$P$26,7,)*P84</f>
        <v>0</v>
      </c>
      <c r="V84" s="130">
        <f t="shared" si="17"/>
        <v>0</v>
      </c>
      <c r="W84" s="130">
        <f>VLOOKUP(D84,Rates!$A$3:$P$26,8,)*O84</f>
        <v>0</v>
      </c>
      <c r="X84" s="130">
        <f>VLOOKUP(D84,Rates!$A$3:$P$26,9,)*O84</f>
        <v>0</v>
      </c>
      <c r="Y84" s="130">
        <f>VLOOKUP(D84,Rates!$A$3:$P$26,10,)*O84</f>
        <v>0</v>
      </c>
      <c r="Z84" s="130">
        <f>VLOOKUP(D84,Rates!$A$3:$P$26,11,)*O84</f>
        <v>0</v>
      </c>
      <c r="AA84" s="131">
        <f t="shared" si="13"/>
        <v>0</v>
      </c>
      <c r="AB84" s="134">
        <f t="shared" si="14"/>
        <v>0</v>
      </c>
    </row>
    <row r="85" spans="1:28" x14ac:dyDescent="0.25">
      <c r="A85" s="43"/>
      <c r="B85" s="44"/>
      <c r="C85" s="44"/>
      <c r="D85" s="45" t="s">
        <v>73</v>
      </c>
      <c r="E85" s="46"/>
      <c r="F85" s="46"/>
      <c r="G85" s="29"/>
      <c r="H85" s="29"/>
      <c r="I85" s="30"/>
      <c r="J85" s="30"/>
      <c r="K85" s="30"/>
      <c r="L85" s="40"/>
      <c r="M85" s="48"/>
      <c r="N85" s="53"/>
      <c r="O85" s="133">
        <f t="shared" si="15"/>
        <v>0</v>
      </c>
      <c r="P85" s="128">
        <f t="shared" si="16"/>
        <v>0</v>
      </c>
      <c r="Q85" s="129">
        <f>VLOOKUP(D85,Rates!$A$3:$P$26,3,)*P85</f>
        <v>0</v>
      </c>
      <c r="R85" s="130">
        <f>VLOOKUP(D85,Rates!$A$3:$P$26,4,)*P85</f>
        <v>0</v>
      </c>
      <c r="S85" s="130">
        <f>VLOOKUP(D85,Rates!$A$3:$P$26,5,)*P85</f>
        <v>0</v>
      </c>
      <c r="T85" s="130">
        <f>VLOOKUP(D85,Rates!$A$3:$P$26,6,)*P85</f>
        <v>0</v>
      </c>
      <c r="U85" s="130">
        <f>VLOOKUP(D85,Rates!$A$3:$P$26,7,)*P85</f>
        <v>0</v>
      </c>
      <c r="V85" s="130">
        <f t="shared" si="17"/>
        <v>0</v>
      </c>
      <c r="W85" s="130">
        <f>VLOOKUP(D85,Rates!$A$3:$P$26,8,)*O85</f>
        <v>0</v>
      </c>
      <c r="X85" s="130">
        <f>VLOOKUP(D85,Rates!$A$3:$P$26,9,)*O85</f>
        <v>0</v>
      </c>
      <c r="Y85" s="130">
        <f>VLOOKUP(D85,Rates!$A$3:$P$26,10,)*O85</f>
        <v>0</v>
      </c>
      <c r="Z85" s="130">
        <f>VLOOKUP(D85,Rates!$A$3:$P$26,11,)*O85</f>
        <v>0</v>
      </c>
      <c r="AA85" s="131">
        <f t="shared" si="13"/>
        <v>0</v>
      </c>
      <c r="AB85" s="134">
        <f t="shared" si="14"/>
        <v>0</v>
      </c>
    </row>
    <row r="86" spans="1:28" x14ac:dyDescent="0.25">
      <c r="A86" s="43"/>
      <c r="B86" s="44"/>
      <c r="C86" s="44"/>
      <c r="D86" s="45" t="s">
        <v>73</v>
      </c>
      <c r="E86" s="46"/>
      <c r="F86" s="46"/>
      <c r="G86" s="29"/>
      <c r="H86" s="29"/>
      <c r="I86" s="30"/>
      <c r="J86" s="30"/>
      <c r="K86" s="30"/>
      <c r="L86" s="40"/>
      <c r="M86" s="48"/>
      <c r="N86" s="53"/>
      <c r="O86" s="133">
        <f t="shared" si="15"/>
        <v>0</v>
      </c>
      <c r="P86" s="128">
        <f t="shared" si="16"/>
        <v>0</v>
      </c>
      <c r="Q86" s="129">
        <f>VLOOKUP(D86,Rates!$A$3:$P$26,3,)*P86</f>
        <v>0</v>
      </c>
      <c r="R86" s="130">
        <f>VLOOKUP(D86,Rates!$A$3:$P$26,4,)*P86</f>
        <v>0</v>
      </c>
      <c r="S86" s="130">
        <f>VLOOKUP(D86,Rates!$A$3:$P$26,5,)*P86</f>
        <v>0</v>
      </c>
      <c r="T86" s="130">
        <f>VLOOKUP(D86,Rates!$A$3:$P$26,6,)*P86</f>
        <v>0</v>
      </c>
      <c r="U86" s="130">
        <f>VLOOKUP(D86,Rates!$A$3:$P$26,7,)*P86</f>
        <v>0</v>
      </c>
      <c r="V86" s="130">
        <f t="shared" si="17"/>
        <v>0</v>
      </c>
      <c r="W86" s="130">
        <f>VLOOKUP(D86,Rates!$A$3:$P$26,8,)*O86</f>
        <v>0</v>
      </c>
      <c r="X86" s="130">
        <f>VLOOKUP(D86,Rates!$A$3:$P$26,9,)*O86</f>
        <v>0</v>
      </c>
      <c r="Y86" s="130">
        <f>VLOOKUP(D86,Rates!$A$3:$P$26,10,)*O86</f>
        <v>0</v>
      </c>
      <c r="Z86" s="130">
        <f>VLOOKUP(D86,Rates!$A$3:$P$26,11,)*O86</f>
        <v>0</v>
      </c>
      <c r="AA86" s="131">
        <f t="shared" si="13"/>
        <v>0</v>
      </c>
      <c r="AB86" s="134">
        <f t="shared" si="14"/>
        <v>0</v>
      </c>
    </row>
    <row r="87" spans="1:28" x14ac:dyDescent="0.25">
      <c r="A87" s="43"/>
      <c r="B87" s="44"/>
      <c r="C87" s="44"/>
      <c r="D87" s="45" t="s">
        <v>73</v>
      </c>
      <c r="E87" s="46"/>
      <c r="F87" s="46"/>
      <c r="G87" s="29"/>
      <c r="H87" s="29"/>
      <c r="I87" s="30"/>
      <c r="J87" s="30"/>
      <c r="K87" s="30"/>
      <c r="L87" s="40"/>
      <c r="M87" s="48"/>
      <c r="N87" s="53"/>
      <c r="O87" s="133">
        <f t="shared" si="15"/>
        <v>0</v>
      </c>
      <c r="P87" s="128">
        <f t="shared" si="16"/>
        <v>0</v>
      </c>
      <c r="Q87" s="129">
        <f>VLOOKUP(D87,Rates!$A$3:$P$26,3,)*P87</f>
        <v>0</v>
      </c>
      <c r="R87" s="130">
        <f>VLOOKUP(D87,Rates!$A$3:$P$26,4,)*P87</f>
        <v>0</v>
      </c>
      <c r="S87" s="130">
        <f>VLOOKUP(D87,Rates!$A$3:$P$26,5,)*P87</f>
        <v>0</v>
      </c>
      <c r="T87" s="130">
        <f>VLOOKUP(D87,Rates!$A$3:$P$26,6,)*P87</f>
        <v>0</v>
      </c>
      <c r="U87" s="130">
        <f>VLOOKUP(D87,Rates!$A$3:$P$26,7,)*P87</f>
        <v>0</v>
      </c>
      <c r="V87" s="130">
        <f t="shared" si="17"/>
        <v>0</v>
      </c>
      <c r="W87" s="130">
        <f>VLOOKUP(D87,Rates!$A$3:$P$26,8,)*O87</f>
        <v>0</v>
      </c>
      <c r="X87" s="130">
        <f>VLOOKUP(D87,Rates!$A$3:$P$26,9,)*O87</f>
        <v>0</v>
      </c>
      <c r="Y87" s="130">
        <f>VLOOKUP(D87,Rates!$A$3:$P$26,10,)*O87</f>
        <v>0</v>
      </c>
      <c r="Z87" s="130">
        <f>VLOOKUP(D87,Rates!$A$3:$P$26,11,)*O87</f>
        <v>0</v>
      </c>
      <c r="AA87" s="131">
        <f t="shared" si="13"/>
        <v>0</v>
      </c>
      <c r="AB87" s="134">
        <f t="shared" si="14"/>
        <v>0</v>
      </c>
    </row>
    <row r="88" spans="1:28" x14ac:dyDescent="0.25">
      <c r="A88" s="43"/>
      <c r="B88" s="44"/>
      <c r="C88" s="44"/>
      <c r="D88" s="45" t="s">
        <v>73</v>
      </c>
      <c r="E88" s="46"/>
      <c r="F88" s="46"/>
      <c r="G88" s="29"/>
      <c r="H88" s="29"/>
      <c r="I88" s="30"/>
      <c r="J88" s="30"/>
      <c r="K88" s="30"/>
      <c r="L88" s="40"/>
      <c r="M88" s="48"/>
      <c r="N88" s="53"/>
      <c r="O88" s="133">
        <f t="shared" si="15"/>
        <v>0</v>
      </c>
      <c r="P88" s="128">
        <f t="shared" si="16"/>
        <v>0</v>
      </c>
      <c r="Q88" s="129">
        <f>VLOOKUP(D88,Rates!$A$3:$P$26,3,)*P88</f>
        <v>0</v>
      </c>
      <c r="R88" s="130">
        <f>VLOOKUP(D88,Rates!$A$3:$P$26,4,)*P88</f>
        <v>0</v>
      </c>
      <c r="S88" s="130">
        <f>VLOOKUP(D88,Rates!$A$3:$P$26,5,)*P88</f>
        <v>0</v>
      </c>
      <c r="T88" s="130">
        <f>VLOOKUP(D88,Rates!$A$3:$P$26,6,)*P88</f>
        <v>0</v>
      </c>
      <c r="U88" s="130">
        <f>VLOOKUP(D88,Rates!$A$3:$P$26,7,)*P88</f>
        <v>0</v>
      </c>
      <c r="V88" s="130">
        <f t="shared" si="17"/>
        <v>0</v>
      </c>
      <c r="W88" s="130">
        <f>VLOOKUP(D88,Rates!$A$3:$P$26,8,)*O88</f>
        <v>0</v>
      </c>
      <c r="X88" s="130">
        <f>VLOOKUP(D88,Rates!$A$3:$P$26,9,)*O88</f>
        <v>0</v>
      </c>
      <c r="Y88" s="130">
        <f>VLOOKUP(D88,Rates!$A$3:$P$26,10,)*O88</f>
        <v>0</v>
      </c>
      <c r="Z88" s="130">
        <f>VLOOKUP(D88,Rates!$A$3:$P$26,11,)*O88</f>
        <v>0</v>
      </c>
      <c r="AA88" s="131">
        <f t="shared" si="13"/>
        <v>0</v>
      </c>
      <c r="AB88" s="134">
        <f t="shared" si="14"/>
        <v>0</v>
      </c>
    </row>
    <row r="89" spans="1:28" x14ac:dyDescent="0.25">
      <c r="A89" s="43"/>
      <c r="B89" s="44"/>
      <c r="C89" s="44"/>
      <c r="D89" s="45" t="s">
        <v>73</v>
      </c>
      <c r="E89" s="46"/>
      <c r="F89" s="46"/>
      <c r="G89" s="29"/>
      <c r="H89" s="29"/>
      <c r="I89" s="30"/>
      <c r="J89" s="30"/>
      <c r="K89" s="30"/>
      <c r="L89" s="40"/>
      <c r="M89" s="48"/>
      <c r="N89" s="53"/>
      <c r="O89" s="133">
        <f t="shared" si="15"/>
        <v>0</v>
      </c>
      <c r="P89" s="128">
        <f t="shared" si="16"/>
        <v>0</v>
      </c>
      <c r="Q89" s="129">
        <f>VLOOKUP(D89,Rates!$A$3:$P$26,3,)*P89</f>
        <v>0</v>
      </c>
      <c r="R89" s="130">
        <f>VLOOKUP(D89,Rates!$A$3:$P$26,4,)*P89</f>
        <v>0</v>
      </c>
      <c r="S89" s="130">
        <f>VLOOKUP(D89,Rates!$A$3:$P$26,5,)*P89</f>
        <v>0</v>
      </c>
      <c r="T89" s="130">
        <f>VLOOKUP(D89,Rates!$A$3:$P$26,6,)*P89</f>
        <v>0</v>
      </c>
      <c r="U89" s="130">
        <f>VLOOKUP(D89,Rates!$A$3:$P$26,7,)*P89</f>
        <v>0</v>
      </c>
      <c r="V89" s="130">
        <f t="shared" si="17"/>
        <v>0</v>
      </c>
      <c r="W89" s="130">
        <f>VLOOKUP(D89,Rates!$A$3:$P$26,8,)*O89</f>
        <v>0</v>
      </c>
      <c r="X89" s="130">
        <f>VLOOKUP(D89,Rates!$A$3:$P$26,9,)*O89</f>
        <v>0</v>
      </c>
      <c r="Y89" s="130">
        <f>VLOOKUP(D89,Rates!$A$3:$P$26,10,)*O89</f>
        <v>0</v>
      </c>
      <c r="Z89" s="130">
        <f>VLOOKUP(D89,Rates!$A$3:$P$26,11,)*O89</f>
        <v>0</v>
      </c>
      <c r="AA89" s="131">
        <f t="shared" si="13"/>
        <v>0</v>
      </c>
      <c r="AB89" s="134">
        <f t="shared" si="14"/>
        <v>0</v>
      </c>
    </row>
    <row r="90" spans="1:28" x14ac:dyDescent="0.25">
      <c r="A90" s="43"/>
      <c r="B90" s="44"/>
      <c r="C90" s="44"/>
      <c r="D90" s="45" t="s">
        <v>73</v>
      </c>
      <c r="E90" s="46"/>
      <c r="F90" s="46"/>
      <c r="G90" s="29"/>
      <c r="H90" s="29"/>
      <c r="I90" s="30"/>
      <c r="J90" s="30"/>
      <c r="K90" s="30"/>
      <c r="L90" s="40"/>
      <c r="M90" s="48"/>
      <c r="N90" s="53"/>
      <c r="O90" s="133">
        <f t="shared" si="15"/>
        <v>0</v>
      </c>
      <c r="P90" s="128">
        <f t="shared" si="16"/>
        <v>0</v>
      </c>
      <c r="Q90" s="129">
        <f>VLOOKUP(D90,Rates!$A$3:$P$26,3,)*P90</f>
        <v>0</v>
      </c>
      <c r="R90" s="130">
        <f>VLOOKUP(D90,Rates!$A$3:$P$26,4,)*P90</f>
        <v>0</v>
      </c>
      <c r="S90" s="130">
        <f>VLOOKUP(D90,Rates!$A$3:$P$26,5,)*P90</f>
        <v>0</v>
      </c>
      <c r="T90" s="130">
        <f>VLOOKUP(D90,Rates!$A$3:$P$26,6,)*P90</f>
        <v>0</v>
      </c>
      <c r="U90" s="130">
        <f>VLOOKUP(D90,Rates!$A$3:$P$26,7,)*P90</f>
        <v>0</v>
      </c>
      <c r="V90" s="130">
        <f t="shared" si="17"/>
        <v>0</v>
      </c>
      <c r="W90" s="130">
        <f>VLOOKUP(D90,Rates!$A$3:$P$26,8,)*O90</f>
        <v>0</v>
      </c>
      <c r="X90" s="130">
        <f>VLOOKUP(D90,Rates!$A$3:$P$26,9,)*O90</f>
        <v>0</v>
      </c>
      <c r="Y90" s="130">
        <f>VLOOKUP(D90,Rates!$A$3:$P$26,10,)*O90</f>
        <v>0</v>
      </c>
      <c r="Z90" s="130">
        <f>VLOOKUP(D90,Rates!$A$3:$P$26,11,)*O90</f>
        <v>0</v>
      </c>
      <c r="AA90" s="131">
        <f t="shared" si="13"/>
        <v>0</v>
      </c>
      <c r="AB90" s="134">
        <f t="shared" si="14"/>
        <v>0</v>
      </c>
    </row>
    <row r="91" spans="1:28" x14ac:dyDescent="0.25">
      <c r="A91" s="43"/>
      <c r="B91" s="44"/>
      <c r="C91" s="44"/>
      <c r="D91" s="45" t="s">
        <v>73</v>
      </c>
      <c r="E91" s="46"/>
      <c r="F91" s="46"/>
      <c r="G91" s="29"/>
      <c r="H91" s="29"/>
      <c r="I91" s="30"/>
      <c r="J91" s="30"/>
      <c r="K91" s="30"/>
      <c r="L91" s="40"/>
      <c r="M91" s="48"/>
      <c r="N91" s="53"/>
      <c r="O91" s="133">
        <f t="shared" si="15"/>
        <v>0</v>
      </c>
      <c r="P91" s="128">
        <f t="shared" si="16"/>
        <v>0</v>
      </c>
      <c r="Q91" s="129">
        <f>VLOOKUP(D91,Rates!$A$3:$P$26,3,)*P91</f>
        <v>0</v>
      </c>
      <c r="R91" s="130">
        <f>VLOOKUP(D91,Rates!$A$3:$P$26,4,)*P91</f>
        <v>0</v>
      </c>
      <c r="S91" s="130">
        <f>VLOOKUP(D91,Rates!$A$3:$P$26,5,)*P91</f>
        <v>0</v>
      </c>
      <c r="T91" s="130">
        <f>VLOOKUP(D91,Rates!$A$3:$P$26,6,)*P91</f>
        <v>0</v>
      </c>
      <c r="U91" s="130">
        <f>VLOOKUP(D91,Rates!$A$3:$P$26,7,)*P91</f>
        <v>0</v>
      </c>
      <c r="V91" s="130">
        <f t="shared" si="17"/>
        <v>0</v>
      </c>
      <c r="W91" s="130">
        <f>VLOOKUP(D91,Rates!$A$3:$P$26,8,)*O91</f>
        <v>0</v>
      </c>
      <c r="X91" s="130">
        <f>VLOOKUP(D91,Rates!$A$3:$P$26,9,)*O91</f>
        <v>0</v>
      </c>
      <c r="Y91" s="130">
        <f>VLOOKUP(D91,Rates!$A$3:$P$26,10,)*O91</f>
        <v>0</v>
      </c>
      <c r="Z91" s="130">
        <f>VLOOKUP(D91,Rates!$A$3:$P$26,11,)*O91</f>
        <v>0</v>
      </c>
      <c r="AA91" s="131">
        <f t="shared" si="13"/>
        <v>0</v>
      </c>
      <c r="AB91" s="134">
        <f t="shared" si="14"/>
        <v>0</v>
      </c>
    </row>
    <row r="92" spans="1:28" x14ac:dyDescent="0.25">
      <c r="A92" s="43"/>
      <c r="B92" s="44"/>
      <c r="C92" s="44"/>
      <c r="D92" s="45" t="s">
        <v>73</v>
      </c>
      <c r="E92" s="46"/>
      <c r="F92" s="46"/>
      <c r="G92" s="29"/>
      <c r="H92" s="29"/>
      <c r="I92" s="30"/>
      <c r="J92" s="30"/>
      <c r="K92" s="30"/>
      <c r="L92" s="40"/>
      <c r="M92" s="48"/>
      <c r="N92" s="53"/>
      <c r="O92" s="133">
        <f t="shared" si="15"/>
        <v>0</v>
      </c>
      <c r="P92" s="128">
        <f t="shared" si="16"/>
        <v>0</v>
      </c>
      <c r="Q92" s="129">
        <f>VLOOKUP(D92,Rates!$A$3:$P$26,3,)*P92</f>
        <v>0</v>
      </c>
      <c r="R92" s="130">
        <f>VLOOKUP(D92,Rates!$A$3:$P$26,4,)*P92</f>
        <v>0</v>
      </c>
      <c r="S92" s="130">
        <f>VLOOKUP(D92,Rates!$A$3:$P$26,5,)*P92</f>
        <v>0</v>
      </c>
      <c r="T92" s="130">
        <f>VLOOKUP(D92,Rates!$A$3:$P$26,6,)*P92</f>
        <v>0</v>
      </c>
      <c r="U92" s="130">
        <f>VLOOKUP(D92,Rates!$A$3:$P$26,7,)*P92</f>
        <v>0</v>
      </c>
      <c r="V92" s="130">
        <f t="shared" si="17"/>
        <v>0</v>
      </c>
      <c r="W92" s="130">
        <f>VLOOKUP(D92,Rates!$A$3:$P$26,8,)*O92</f>
        <v>0</v>
      </c>
      <c r="X92" s="130">
        <f>VLOOKUP(D92,Rates!$A$3:$P$26,9,)*O92</f>
        <v>0</v>
      </c>
      <c r="Y92" s="130">
        <f>VLOOKUP(D92,Rates!$A$3:$P$26,10,)*O92</f>
        <v>0</v>
      </c>
      <c r="Z92" s="130">
        <f>VLOOKUP(D92,Rates!$A$3:$P$26,11,)*O92</f>
        <v>0</v>
      </c>
      <c r="AA92" s="131">
        <f t="shared" si="13"/>
        <v>0</v>
      </c>
      <c r="AB92" s="134">
        <f t="shared" si="14"/>
        <v>0</v>
      </c>
    </row>
    <row r="93" spans="1:28" x14ac:dyDescent="0.25">
      <c r="A93" s="43"/>
      <c r="B93" s="44"/>
      <c r="C93" s="44"/>
      <c r="D93" s="45" t="s">
        <v>73</v>
      </c>
      <c r="E93" s="46"/>
      <c r="F93" s="46"/>
      <c r="G93" s="29"/>
      <c r="H93" s="29"/>
      <c r="I93" s="30"/>
      <c r="J93" s="30"/>
      <c r="K93" s="30"/>
      <c r="L93" s="40"/>
      <c r="M93" s="48"/>
      <c r="N93" s="53"/>
      <c r="O93" s="133">
        <f t="shared" si="15"/>
        <v>0</v>
      </c>
      <c r="P93" s="128">
        <f t="shared" si="16"/>
        <v>0</v>
      </c>
      <c r="Q93" s="129">
        <f>VLOOKUP(D93,Rates!$A$3:$P$26,3,)*P93</f>
        <v>0</v>
      </c>
      <c r="R93" s="130">
        <f>VLOOKUP(D93,Rates!$A$3:$P$26,4,)*P93</f>
        <v>0</v>
      </c>
      <c r="S93" s="130">
        <f>VLOOKUP(D93,Rates!$A$3:$P$26,5,)*P93</f>
        <v>0</v>
      </c>
      <c r="T93" s="130">
        <f>VLOOKUP(D93,Rates!$A$3:$P$26,6,)*P93</f>
        <v>0</v>
      </c>
      <c r="U93" s="130">
        <f>VLOOKUP(D93,Rates!$A$3:$P$26,7,)*P93</f>
        <v>0</v>
      </c>
      <c r="V93" s="130">
        <f t="shared" si="17"/>
        <v>0</v>
      </c>
      <c r="W93" s="130">
        <f>VLOOKUP(D93,Rates!$A$3:$P$26,8,)*O93</f>
        <v>0</v>
      </c>
      <c r="X93" s="130">
        <f>VLOOKUP(D93,Rates!$A$3:$P$26,9,)*O93</f>
        <v>0</v>
      </c>
      <c r="Y93" s="130">
        <f>VLOOKUP(D93,Rates!$A$3:$P$26,10,)*O93</f>
        <v>0</v>
      </c>
      <c r="Z93" s="130">
        <f>VLOOKUP(D93,Rates!$A$3:$P$26,11,)*O93</f>
        <v>0</v>
      </c>
      <c r="AA93" s="131">
        <f t="shared" si="13"/>
        <v>0</v>
      </c>
      <c r="AB93" s="134">
        <f t="shared" si="14"/>
        <v>0</v>
      </c>
    </row>
    <row r="94" spans="1:28" x14ac:dyDescent="0.25">
      <c r="A94" s="43"/>
      <c r="B94" s="44"/>
      <c r="C94" s="44"/>
      <c r="D94" s="45" t="s">
        <v>73</v>
      </c>
      <c r="E94" s="46"/>
      <c r="F94" s="46"/>
      <c r="G94" s="29"/>
      <c r="H94" s="29"/>
      <c r="I94" s="30"/>
      <c r="J94" s="30"/>
      <c r="K94" s="30"/>
      <c r="L94" s="40"/>
      <c r="M94" s="48"/>
      <c r="N94" s="53"/>
      <c r="O94" s="133">
        <f t="shared" si="15"/>
        <v>0</v>
      </c>
      <c r="P94" s="128">
        <f t="shared" si="16"/>
        <v>0</v>
      </c>
      <c r="Q94" s="129">
        <f>VLOOKUP(D94,Rates!$A$3:$P$26,3,)*P94</f>
        <v>0</v>
      </c>
      <c r="R94" s="130">
        <f>VLOOKUP(D94,Rates!$A$3:$P$26,4,)*P94</f>
        <v>0</v>
      </c>
      <c r="S94" s="130">
        <f>VLOOKUP(D94,Rates!$A$3:$P$26,5,)*P94</f>
        <v>0</v>
      </c>
      <c r="T94" s="130">
        <f>VLOOKUP(D94,Rates!$A$3:$P$26,6,)*P94</f>
        <v>0</v>
      </c>
      <c r="U94" s="130">
        <f>VLOOKUP(D94,Rates!$A$3:$P$26,7,)*P94</f>
        <v>0</v>
      </c>
      <c r="V94" s="130">
        <f t="shared" si="17"/>
        <v>0</v>
      </c>
      <c r="W94" s="130">
        <f>VLOOKUP(D94,Rates!$A$3:$P$26,8,)*O94</f>
        <v>0</v>
      </c>
      <c r="X94" s="130">
        <f>VLOOKUP(D94,Rates!$A$3:$P$26,9,)*O94</f>
        <v>0</v>
      </c>
      <c r="Y94" s="130">
        <f>VLOOKUP(D94,Rates!$A$3:$P$26,10,)*O94</f>
        <v>0</v>
      </c>
      <c r="Z94" s="130">
        <f>VLOOKUP(D94,Rates!$A$3:$P$26,11,)*O94</f>
        <v>0</v>
      </c>
      <c r="AA94" s="131">
        <f t="shared" si="13"/>
        <v>0</v>
      </c>
      <c r="AB94" s="134">
        <f t="shared" si="14"/>
        <v>0</v>
      </c>
    </row>
    <row r="95" spans="1:28" x14ac:dyDescent="0.25">
      <c r="A95" s="43"/>
      <c r="B95" s="44"/>
      <c r="C95" s="44"/>
      <c r="D95" s="45" t="s">
        <v>73</v>
      </c>
      <c r="E95" s="46"/>
      <c r="F95" s="46"/>
      <c r="G95" s="29"/>
      <c r="H95" s="29"/>
      <c r="I95" s="30"/>
      <c r="J95" s="30"/>
      <c r="K95" s="30"/>
      <c r="L95" s="40"/>
      <c r="M95" s="48"/>
      <c r="N95" s="53"/>
      <c r="O95" s="133">
        <f t="shared" si="15"/>
        <v>0</v>
      </c>
      <c r="P95" s="128">
        <f t="shared" si="16"/>
        <v>0</v>
      </c>
      <c r="Q95" s="129">
        <f>VLOOKUP(D95,Rates!$A$3:$P$26,3,)*P95</f>
        <v>0</v>
      </c>
      <c r="R95" s="130">
        <f>VLOOKUP(D95,Rates!$A$3:$P$26,4,)*P95</f>
        <v>0</v>
      </c>
      <c r="S95" s="130">
        <f>VLOOKUP(D95,Rates!$A$3:$P$26,5,)*P95</f>
        <v>0</v>
      </c>
      <c r="T95" s="130">
        <f>VLOOKUP(D95,Rates!$A$3:$P$26,6,)*P95</f>
        <v>0</v>
      </c>
      <c r="U95" s="130">
        <f>VLOOKUP(D95,Rates!$A$3:$P$26,7,)*P95</f>
        <v>0</v>
      </c>
      <c r="V95" s="130">
        <f t="shared" si="17"/>
        <v>0</v>
      </c>
      <c r="W95" s="130">
        <f>VLOOKUP(D95,Rates!$A$3:$P$26,8,)*O95</f>
        <v>0</v>
      </c>
      <c r="X95" s="130">
        <f>VLOOKUP(D95,Rates!$A$3:$P$26,9,)*O95</f>
        <v>0</v>
      </c>
      <c r="Y95" s="130">
        <f>VLOOKUP(D95,Rates!$A$3:$P$26,10,)*O95</f>
        <v>0</v>
      </c>
      <c r="Z95" s="130">
        <f>VLOOKUP(D95,Rates!$A$3:$P$26,11,)*O95</f>
        <v>0</v>
      </c>
      <c r="AA95" s="131">
        <f t="shared" si="13"/>
        <v>0</v>
      </c>
      <c r="AB95" s="134">
        <f t="shared" si="14"/>
        <v>0</v>
      </c>
    </row>
    <row r="96" spans="1:28" x14ac:dyDescent="0.25">
      <c r="A96" s="43"/>
      <c r="B96" s="44"/>
      <c r="C96" s="44"/>
      <c r="D96" s="45" t="s">
        <v>73</v>
      </c>
      <c r="E96" s="46"/>
      <c r="F96" s="46"/>
      <c r="G96" s="29"/>
      <c r="H96" s="29"/>
      <c r="I96" s="30"/>
      <c r="J96" s="30"/>
      <c r="K96" s="30"/>
      <c r="L96" s="40"/>
      <c r="M96" s="48"/>
      <c r="N96" s="53"/>
      <c r="O96" s="133">
        <f t="shared" si="15"/>
        <v>0</v>
      </c>
      <c r="P96" s="128">
        <f t="shared" si="16"/>
        <v>0</v>
      </c>
      <c r="Q96" s="129">
        <f>VLOOKUP(D96,Rates!$A$3:$P$26,3,)*P96</f>
        <v>0</v>
      </c>
      <c r="R96" s="130">
        <f>VLOOKUP(D96,Rates!$A$3:$P$26,4,)*P96</f>
        <v>0</v>
      </c>
      <c r="S96" s="130">
        <f>VLOOKUP(D96,Rates!$A$3:$P$26,5,)*P96</f>
        <v>0</v>
      </c>
      <c r="T96" s="130">
        <f>VLOOKUP(D96,Rates!$A$3:$P$26,6,)*P96</f>
        <v>0</v>
      </c>
      <c r="U96" s="130">
        <f>VLOOKUP(D96,Rates!$A$3:$P$26,7,)*P96</f>
        <v>0</v>
      </c>
      <c r="V96" s="130">
        <f t="shared" si="17"/>
        <v>0</v>
      </c>
      <c r="W96" s="130">
        <f>VLOOKUP(D96,Rates!$A$3:$P$26,8,)*O96</f>
        <v>0</v>
      </c>
      <c r="X96" s="130">
        <f>VLOOKUP(D96,Rates!$A$3:$P$26,9,)*O96</f>
        <v>0</v>
      </c>
      <c r="Y96" s="130">
        <f>VLOOKUP(D96,Rates!$A$3:$P$26,10,)*O96</f>
        <v>0</v>
      </c>
      <c r="Z96" s="130">
        <f>VLOOKUP(D96,Rates!$A$3:$P$26,11,)*O96</f>
        <v>0</v>
      </c>
      <c r="AA96" s="131">
        <f t="shared" si="13"/>
        <v>0</v>
      </c>
      <c r="AB96" s="134">
        <f t="shared" si="14"/>
        <v>0</v>
      </c>
    </row>
    <row r="97" spans="1:28" x14ac:dyDescent="0.25">
      <c r="A97" s="43"/>
      <c r="B97" s="44"/>
      <c r="C97" s="44"/>
      <c r="D97" s="45" t="s">
        <v>73</v>
      </c>
      <c r="E97" s="46"/>
      <c r="F97" s="46"/>
      <c r="G97" s="29"/>
      <c r="H97" s="29"/>
      <c r="I97" s="30"/>
      <c r="J97" s="30"/>
      <c r="K97" s="30"/>
      <c r="L97" s="40"/>
      <c r="M97" s="48"/>
      <c r="N97" s="53"/>
      <c r="O97" s="133">
        <f t="shared" si="15"/>
        <v>0</v>
      </c>
      <c r="P97" s="128">
        <f t="shared" si="16"/>
        <v>0</v>
      </c>
      <c r="Q97" s="129">
        <f>VLOOKUP(D97,Rates!$A$3:$P$26,3,)*P97</f>
        <v>0</v>
      </c>
      <c r="R97" s="130">
        <f>VLOOKUP(D97,Rates!$A$3:$P$26,4,)*P97</f>
        <v>0</v>
      </c>
      <c r="S97" s="130">
        <f>VLOOKUP(D97,Rates!$A$3:$P$26,5,)*P97</f>
        <v>0</v>
      </c>
      <c r="T97" s="130">
        <f>VLOOKUP(D97,Rates!$A$3:$P$26,6,)*P97</f>
        <v>0</v>
      </c>
      <c r="U97" s="130">
        <f>VLOOKUP(D97,Rates!$A$3:$P$26,7,)*P97</f>
        <v>0</v>
      </c>
      <c r="V97" s="130">
        <f t="shared" si="17"/>
        <v>0</v>
      </c>
      <c r="W97" s="130">
        <f>VLOOKUP(D97,Rates!$A$3:$P$26,8,)*O97</f>
        <v>0</v>
      </c>
      <c r="X97" s="130">
        <f>VLOOKUP(D97,Rates!$A$3:$P$26,9,)*O97</f>
        <v>0</v>
      </c>
      <c r="Y97" s="130">
        <f>VLOOKUP(D97,Rates!$A$3:$P$26,10,)*O97</f>
        <v>0</v>
      </c>
      <c r="Z97" s="130">
        <f>VLOOKUP(D97,Rates!$A$3:$P$26,11,)*O97</f>
        <v>0</v>
      </c>
      <c r="AA97" s="131">
        <f t="shared" si="13"/>
        <v>0</v>
      </c>
      <c r="AB97" s="134">
        <f t="shared" si="14"/>
        <v>0</v>
      </c>
    </row>
    <row r="98" spans="1:28" x14ac:dyDescent="0.25">
      <c r="A98" s="43"/>
      <c r="B98" s="44"/>
      <c r="C98" s="44"/>
      <c r="D98" s="45" t="s">
        <v>73</v>
      </c>
      <c r="E98" s="46"/>
      <c r="F98" s="46"/>
      <c r="G98" s="29"/>
      <c r="H98" s="29"/>
      <c r="I98" s="30"/>
      <c r="J98" s="30"/>
      <c r="K98" s="30"/>
      <c r="L98" s="40"/>
      <c r="M98" s="48"/>
      <c r="N98" s="53"/>
      <c r="O98" s="133">
        <f t="shared" si="15"/>
        <v>0</v>
      </c>
      <c r="P98" s="128">
        <f t="shared" si="16"/>
        <v>0</v>
      </c>
      <c r="Q98" s="129">
        <f>VLOOKUP(D98,Rates!$A$3:$P$26,3,)*P98</f>
        <v>0</v>
      </c>
      <c r="R98" s="130">
        <f>VLOOKUP(D98,Rates!$A$3:$P$26,4,)*P98</f>
        <v>0</v>
      </c>
      <c r="S98" s="130">
        <f>VLOOKUP(D98,Rates!$A$3:$P$26,5,)*P98</f>
        <v>0</v>
      </c>
      <c r="T98" s="130">
        <f>VLOOKUP(D98,Rates!$A$3:$P$26,6,)*P98</f>
        <v>0</v>
      </c>
      <c r="U98" s="130">
        <f>VLOOKUP(D98,Rates!$A$3:$P$26,7,)*P98</f>
        <v>0</v>
      </c>
      <c r="V98" s="130">
        <f t="shared" si="17"/>
        <v>0</v>
      </c>
      <c r="W98" s="130">
        <f>VLOOKUP(D98,Rates!$A$3:$P$26,8,)*O98</f>
        <v>0</v>
      </c>
      <c r="X98" s="130">
        <f>VLOOKUP(D98,Rates!$A$3:$P$26,9,)*O98</f>
        <v>0</v>
      </c>
      <c r="Y98" s="130">
        <f>VLOOKUP(D98,Rates!$A$3:$P$26,10,)*O98</f>
        <v>0</v>
      </c>
      <c r="Z98" s="130">
        <f>VLOOKUP(D98,Rates!$A$3:$P$26,11,)*O98</f>
        <v>0</v>
      </c>
      <c r="AA98" s="131">
        <f t="shared" si="13"/>
        <v>0</v>
      </c>
      <c r="AB98" s="134">
        <f t="shared" si="14"/>
        <v>0</v>
      </c>
    </row>
    <row r="99" spans="1:28" x14ac:dyDescent="0.25">
      <c r="A99" s="43"/>
      <c r="B99" s="44"/>
      <c r="C99" s="44"/>
      <c r="D99" s="45" t="s">
        <v>73</v>
      </c>
      <c r="E99" s="46"/>
      <c r="F99" s="46"/>
      <c r="G99" s="29"/>
      <c r="H99" s="29"/>
      <c r="I99" s="30"/>
      <c r="J99" s="30"/>
      <c r="K99" s="30"/>
      <c r="L99" s="40"/>
      <c r="M99" s="48"/>
      <c r="N99" s="53"/>
      <c r="O99" s="133">
        <f t="shared" si="15"/>
        <v>0</v>
      </c>
      <c r="P99" s="128">
        <f t="shared" si="16"/>
        <v>0</v>
      </c>
      <c r="Q99" s="129">
        <f>VLOOKUP(D99,Rates!$A$3:$P$26,3,)*P99</f>
        <v>0</v>
      </c>
      <c r="R99" s="130">
        <f>VLOOKUP(D99,Rates!$A$3:$P$26,4,)*P99</f>
        <v>0</v>
      </c>
      <c r="S99" s="130">
        <f>VLOOKUP(D99,Rates!$A$3:$P$26,5,)*P99</f>
        <v>0</v>
      </c>
      <c r="T99" s="130">
        <f>VLOOKUP(D99,Rates!$A$3:$P$26,6,)*P99</f>
        <v>0</v>
      </c>
      <c r="U99" s="130">
        <f>VLOOKUP(D99,Rates!$A$3:$P$26,7,)*P99</f>
        <v>0</v>
      </c>
      <c r="V99" s="130">
        <f t="shared" si="17"/>
        <v>0</v>
      </c>
      <c r="W99" s="130">
        <f>VLOOKUP(D99,Rates!$A$3:$P$26,8,)*O99</f>
        <v>0</v>
      </c>
      <c r="X99" s="130">
        <f>VLOOKUP(D99,Rates!$A$3:$P$26,9,)*O99</f>
        <v>0</v>
      </c>
      <c r="Y99" s="130">
        <f>VLOOKUP(D99,Rates!$A$3:$P$26,10,)*O99</f>
        <v>0</v>
      </c>
      <c r="Z99" s="130">
        <f>VLOOKUP(D99,Rates!$A$3:$P$26,11,)*O99</f>
        <v>0</v>
      </c>
      <c r="AA99" s="131">
        <f t="shared" ref="AA99:AA128" si="18">H99*0.02</f>
        <v>0</v>
      </c>
      <c r="AB99" s="134">
        <f t="shared" ref="AB99:AB128" si="19">SUM(Q99:AA99)</f>
        <v>0</v>
      </c>
    </row>
    <row r="100" spans="1:28" x14ac:dyDescent="0.25">
      <c r="A100" s="43"/>
      <c r="B100" s="44"/>
      <c r="C100" s="44"/>
      <c r="D100" s="45" t="s">
        <v>73</v>
      </c>
      <c r="E100" s="46"/>
      <c r="F100" s="46"/>
      <c r="G100" s="29"/>
      <c r="H100" s="29"/>
      <c r="I100" s="30"/>
      <c r="J100" s="30"/>
      <c r="K100" s="30"/>
      <c r="L100" s="40"/>
      <c r="M100" s="48"/>
      <c r="N100" s="53"/>
      <c r="O100" s="133">
        <f t="shared" si="15"/>
        <v>0</v>
      </c>
      <c r="P100" s="128">
        <f t="shared" si="16"/>
        <v>0</v>
      </c>
      <c r="Q100" s="129">
        <f>VLOOKUP(D100,Rates!$A$3:$P$26,3,)*P100</f>
        <v>0</v>
      </c>
      <c r="R100" s="130">
        <f>VLOOKUP(D100,Rates!$A$3:$P$26,4,)*P100</f>
        <v>0</v>
      </c>
      <c r="S100" s="130">
        <f>VLOOKUP(D100,Rates!$A$3:$P$26,5,)*P100</f>
        <v>0</v>
      </c>
      <c r="T100" s="130">
        <f>VLOOKUP(D100,Rates!$A$3:$P$26,6,)*P100</f>
        <v>0</v>
      </c>
      <c r="U100" s="130">
        <f>VLOOKUP(D100,Rates!$A$3:$P$26,7,)*P100</f>
        <v>0</v>
      </c>
      <c r="V100" s="130">
        <f t="shared" si="17"/>
        <v>0</v>
      </c>
      <c r="W100" s="130">
        <f>VLOOKUP(D100,Rates!$A$3:$P$26,8,)*O100</f>
        <v>0</v>
      </c>
      <c r="X100" s="130">
        <f>VLOOKUP(D100,Rates!$A$3:$P$26,9,)*O100</f>
        <v>0</v>
      </c>
      <c r="Y100" s="130">
        <f>VLOOKUP(D100,Rates!$A$3:$P$26,10,)*O100</f>
        <v>0</v>
      </c>
      <c r="Z100" s="130">
        <f>VLOOKUP(D100,Rates!$A$3:$P$26,11,)*O100</f>
        <v>0</v>
      </c>
      <c r="AA100" s="131">
        <f t="shared" si="18"/>
        <v>0</v>
      </c>
      <c r="AB100" s="134">
        <f t="shared" si="19"/>
        <v>0</v>
      </c>
    </row>
    <row r="101" spans="1:28" x14ac:dyDescent="0.25">
      <c r="A101" s="43"/>
      <c r="B101" s="44"/>
      <c r="C101" s="44"/>
      <c r="D101" s="45" t="s">
        <v>73</v>
      </c>
      <c r="E101" s="46"/>
      <c r="F101" s="46"/>
      <c r="G101" s="29"/>
      <c r="H101" s="29"/>
      <c r="I101" s="30"/>
      <c r="J101" s="30"/>
      <c r="K101" s="30"/>
      <c r="L101" s="40"/>
      <c r="M101" s="48"/>
      <c r="N101" s="53"/>
      <c r="O101" s="133">
        <f t="shared" si="15"/>
        <v>0</v>
      </c>
      <c r="P101" s="128">
        <f t="shared" si="16"/>
        <v>0</v>
      </c>
      <c r="Q101" s="129">
        <f>VLOOKUP(D101,Rates!$A$3:$P$26,3,)*P101</f>
        <v>0</v>
      </c>
      <c r="R101" s="130">
        <f>VLOOKUP(D101,Rates!$A$3:$P$26,4,)*P101</f>
        <v>0</v>
      </c>
      <c r="S101" s="130">
        <f>VLOOKUP(D101,Rates!$A$3:$P$26,5,)*P101</f>
        <v>0</v>
      </c>
      <c r="T101" s="130">
        <f>VLOOKUP(D101,Rates!$A$3:$P$26,6,)*P101</f>
        <v>0</v>
      </c>
      <c r="U101" s="130">
        <f>VLOOKUP(D101,Rates!$A$3:$P$26,7,)*P101</f>
        <v>0</v>
      </c>
      <c r="V101" s="130">
        <f t="shared" si="17"/>
        <v>0</v>
      </c>
      <c r="W101" s="130">
        <f>VLOOKUP(D101,Rates!$A$3:$P$26,8,)*O101</f>
        <v>0</v>
      </c>
      <c r="X101" s="130">
        <f>VLOOKUP(D101,Rates!$A$3:$P$26,9,)*O101</f>
        <v>0</v>
      </c>
      <c r="Y101" s="130">
        <f>VLOOKUP(D101,Rates!$A$3:$P$26,10,)*O101</f>
        <v>0</v>
      </c>
      <c r="Z101" s="130">
        <f>VLOOKUP(D101,Rates!$A$3:$P$26,11,)*O101</f>
        <v>0</v>
      </c>
      <c r="AA101" s="131">
        <f t="shared" si="18"/>
        <v>0</v>
      </c>
      <c r="AB101" s="134">
        <f t="shared" si="19"/>
        <v>0</v>
      </c>
    </row>
    <row r="102" spans="1:28" x14ac:dyDescent="0.25">
      <c r="A102" s="43"/>
      <c r="B102" s="44"/>
      <c r="C102" s="44"/>
      <c r="D102" s="45" t="s">
        <v>73</v>
      </c>
      <c r="E102" s="46"/>
      <c r="F102" s="46"/>
      <c r="G102" s="29"/>
      <c r="H102" s="29"/>
      <c r="I102" s="30"/>
      <c r="J102" s="30"/>
      <c r="K102" s="30"/>
      <c r="L102" s="40"/>
      <c r="M102" s="48"/>
      <c r="N102" s="53"/>
      <c r="O102" s="133">
        <f t="shared" si="15"/>
        <v>0</v>
      </c>
      <c r="P102" s="128">
        <f t="shared" si="16"/>
        <v>0</v>
      </c>
      <c r="Q102" s="129">
        <f>VLOOKUP(D102,Rates!$A$3:$P$26,3,)*P102</f>
        <v>0</v>
      </c>
      <c r="R102" s="130">
        <f>VLOOKUP(D102,Rates!$A$3:$P$26,4,)*P102</f>
        <v>0</v>
      </c>
      <c r="S102" s="130">
        <f>VLOOKUP(D102,Rates!$A$3:$P$26,5,)*P102</f>
        <v>0</v>
      </c>
      <c r="T102" s="130">
        <f>VLOOKUP(D102,Rates!$A$3:$P$26,6,)*P102</f>
        <v>0</v>
      </c>
      <c r="U102" s="130">
        <f>VLOOKUP(D102,Rates!$A$3:$P$26,7,)*P102</f>
        <v>0</v>
      </c>
      <c r="V102" s="130">
        <f t="shared" si="17"/>
        <v>0</v>
      </c>
      <c r="W102" s="130">
        <f>VLOOKUP(D102,Rates!$A$3:$P$26,8,)*O102</f>
        <v>0</v>
      </c>
      <c r="X102" s="130">
        <f>VLOOKUP(D102,Rates!$A$3:$P$26,9,)*O102</f>
        <v>0</v>
      </c>
      <c r="Y102" s="130">
        <f>VLOOKUP(D102,Rates!$A$3:$P$26,10,)*O102</f>
        <v>0</v>
      </c>
      <c r="Z102" s="130">
        <f>VLOOKUP(D102,Rates!$A$3:$P$26,11,)*O102</f>
        <v>0</v>
      </c>
      <c r="AA102" s="131">
        <f t="shared" si="18"/>
        <v>0</v>
      </c>
      <c r="AB102" s="134">
        <f t="shared" si="19"/>
        <v>0</v>
      </c>
    </row>
    <row r="103" spans="1:28" x14ac:dyDescent="0.25">
      <c r="A103" s="43"/>
      <c r="B103" s="44"/>
      <c r="C103" s="44"/>
      <c r="D103" s="45" t="s">
        <v>73</v>
      </c>
      <c r="E103" s="46"/>
      <c r="F103" s="46"/>
      <c r="G103" s="29"/>
      <c r="H103" s="29"/>
      <c r="I103" s="30"/>
      <c r="J103" s="30"/>
      <c r="K103" s="30"/>
      <c r="L103" s="40"/>
      <c r="M103" s="48"/>
      <c r="N103" s="53"/>
      <c r="O103" s="133">
        <f t="shared" si="15"/>
        <v>0</v>
      </c>
      <c r="P103" s="128">
        <f t="shared" si="16"/>
        <v>0</v>
      </c>
      <c r="Q103" s="129">
        <f>VLOOKUP(D103,Rates!$A$3:$P$26,3,)*P103</f>
        <v>0</v>
      </c>
      <c r="R103" s="130">
        <f>VLOOKUP(D103,Rates!$A$3:$P$26,4,)*P103</f>
        <v>0</v>
      </c>
      <c r="S103" s="130">
        <f>VLOOKUP(D103,Rates!$A$3:$P$26,5,)*P103</f>
        <v>0</v>
      </c>
      <c r="T103" s="130">
        <f>VLOOKUP(D103,Rates!$A$3:$P$26,6,)*P103</f>
        <v>0</v>
      </c>
      <c r="U103" s="130">
        <f>VLOOKUP(D103,Rates!$A$3:$P$26,7,)*P103</f>
        <v>0</v>
      </c>
      <c r="V103" s="130">
        <f t="shared" si="17"/>
        <v>0</v>
      </c>
      <c r="W103" s="130">
        <f>VLOOKUP(D103,Rates!$A$3:$P$26,8,)*O103</f>
        <v>0</v>
      </c>
      <c r="X103" s="130">
        <f>VLOOKUP(D103,Rates!$A$3:$P$26,9,)*O103</f>
        <v>0</v>
      </c>
      <c r="Y103" s="130">
        <f>VLOOKUP(D103,Rates!$A$3:$P$26,10,)*O103</f>
        <v>0</v>
      </c>
      <c r="Z103" s="130">
        <f>VLOOKUP(D103,Rates!$A$3:$P$26,11,)*O103</f>
        <v>0</v>
      </c>
      <c r="AA103" s="131">
        <f t="shared" si="18"/>
        <v>0</v>
      </c>
      <c r="AB103" s="134">
        <f t="shared" si="19"/>
        <v>0</v>
      </c>
    </row>
    <row r="104" spans="1:28" x14ac:dyDescent="0.25">
      <c r="A104" s="43"/>
      <c r="B104" s="44"/>
      <c r="C104" s="44"/>
      <c r="D104" s="45" t="s">
        <v>73</v>
      </c>
      <c r="E104" s="46"/>
      <c r="F104" s="46"/>
      <c r="G104" s="29"/>
      <c r="H104" s="29"/>
      <c r="I104" s="30"/>
      <c r="J104" s="30"/>
      <c r="K104" s="30"/>
      <c r="L104" s="40"/>
      <c r="M104" s="48"/>
      <c r="N104" s="53"/>
      <c r="O104" s="133">
        <f t="shared" si="15"/>
        <v>0</v>
      </c>
      <c r="P104" s="128">
        <f t="shared" si="16"/>
        <v>0</v>
      </c>
      <c r="Q104" s="129">
        <f>VLOOKUP(D104,Rates!$A$3:$P$26,3,)*P104</f>
        <v>0</v>
      </c>
      <c r="R104" s="130">
        <f>VLOOKUP(D104,Rates!$A$3:$P$26,4,)*P104</f>
        <v>0</v>
      </c>
      <c r="S104" s="130">
        <f>VLOOKUP(D104,Rates!$A$3:$P$26,5,)*P104</f>
        <v>0</v>
      </c>
      <c r="T104" s="130">
        <f>VLOOKUP(D104,Rates!$A$3:$P$26,6,)*P104</f>
        <v>0</v>
      </c>
      <c r="U104" s="130">
        <f>VLOOKUP(D104,Rates!$A$3:$P$26,7,)*P104</f>
        <v>0</v>
      </c>
      <c r="V104" s="130">
        <f t="shared" si="17"/>
        <v>0</v>
      </c>
      <c r="W104" s="130">
        <f>VLOOKUP(D104,Rates!$A$3:$P$26,8,)*O104</f>
        <v>0</v>
      </c>
      <c r="X104" s="130">
        <f>VLOOKUP(D104,Rates!$A$3:$P$26,9,)*O104</f>
        <v>0</v>
      </c>
      <c r="Y104" s="130">
        <f>VLOOKUP(D104,Rates!$A$3:$P$26,10,)*O104</f>
        <v>0</v>
      </c>
      <c r="Z104" s="130">
        <f>VLOOKUP(D104,Rates!$A$3:$P$26,11,)*O104</f>
        <v>0</v>
      </c>
      <c r="AA104" s="131">
        <f t="shared" si="18"/>
        <v>0</v>
      </c>
      <c r="AB104" s="134">
        <f t="shared" si="19"/>
        <v>0</v>
      </c>
    </row>
    <row r="105" spans="1:28" x14ac:dyDescent="0.25">
      <c r="A105" s="43"/>
      <c r="B105" s="44"/>
      <c r="C105" s="44"/>
      <c r="D105" s="45" t="s">
        <v>73</v>
      </c>
      <c r="E105" s="46"/>
      <c r="F105" s="46"/>
      <c r="G105" s="29"/>
      <c r="H105" s="29"/>
      <c r="I105" s="30"/>
      <c r="J105" s="30"/>
      <c r="K105" s="30"/>
      <c r="L105" s="40"/>
      <c r="M105" s="48"/>
      <c r="N105" s="53"/>
      <c r="O105" s="133">
        <f t="shared" si="15"/>
        <v>0</v>
      </c>
      <c r="P105" s="128">
        <f t="shared" si="16"/>
        <v>0</v>
      </c>
      <c r="Q105" s="129">
        <f>VLOOKUP(D105,Rates!$A$3:$P$26,3,)*P105</f>
        <v>0</v>
      </c>
      <c r="R105" s="130">
        <f>VLOOKUP(D105,Rates!$A$3:$P$26,4,)*P105</f>
        <v>0</v>
      </c>
      <c r="S105" s="130">
        <f>VLOOKUP(D105,Rates!$A$3:$P$26,5,)*P105</f>
        <v>0</v>
      </c>
      <c r="T105" s="130">
        <f>VLOOKUP(D105,Rates!$A$3:$P$26,6,)*P105</f>
        <v>0</v>
      </c>
      <c r="U105" s="130">
        <f>VLOOKUP(D105,Rates!$A$3:$P$26,7,)*P105</f>
        <v>0</v>
      </c>
      <c r="V105" s="130">
        <f t="shared" si="17"/>
        <v>0</v>
      </c>
      <c r="W105" s="130">
        <f>VLOOKUP(D105,Rates!$A$3:$P$26,8,)*O105</f>
        <v>0</v>
      </c>
      <c r="X105" s="130">
        <f>VLOOKUP(D105,Rates!$A$3:$P$26,9,)*O105</f>
        <v>0</v>
      </c>
      <c r="Y105" s="130">
        <f>VLOOKUP(D105,Rates!$A$3:$P$26,10,)*O105</f>
        <v>0</v>
      </c>
      <c r="Z105" s="130">
        <f>VLOOKUP(D105,Rates!$A$3:$P$26,11,)*O105</f>
        <v>0</v>
      </c>
      <c r="AA105" s="131">
        <f t="shared" si="18"/>
        <v>0</v>
      </c>
      <c r="AB105" s="136">
        <f t="shared" si="19"/>
        <v>0</v>
      </c>
    </row>
    <row r="106" spans="1:28" x14ac:dyDescent="0.25">
      <c r="A106" s="27"/>
      <c r="B106" s="28"/>
      <c r="C106" s="28"/>
      <c r="D106" s="45" t="s">
        <v>73</v>
      </c>
      <c r="E106" s="47">
        <f>VLOOKUP(D106,Rates!$A$3:$P$26,14,)</f>
        <v>0</v>
      </c>
      <c r="F106" s="47">
        <f>VLOOKUP(D106,Rates!$A$3:$P$26,13,)</f>
        <v>0</v>
      </c>
      <c r="G106" s="31"/>
      <c r="H106" s="31"/>
      <c r="I106" s="32"/>
      <c r="J106" s="32"/>
      <c r="K106" s="32"/>
      <c r="L106" s="41"/>
      <c r="M106" s="49"/>
      <c r="N106" s="53"/>
      <c r="O106" s="137">
        <f t="shared" si="0"/>
        <v>0</v>
      </c>
      <c r="P106" s="135">
        <f t="shared" si="1"/>
        <v>0</v>
      </c>
      <c r="Q106" s="138">
        <f>VLOOKUP(D106,Rates!$A$3:$P$26,3,)*P106</f>
        <v>0</v>
      </c>
      <c r="R106" s="139">
        <f>VLOOKUP(D106,Rates!$A$3:$P$26,4,)*P106</f>
        <v>0</v>
      </c>
      <c r="S106" s="139">
        <f>VLOOKUP(D106,Rates!$A$3:$P$26,5,)*P106</f>
        <v>0</v>
      </c>
      <c r="T106" s="139">
        <f>VLOOKUP(D106,Rates!$A$3:$P$26,6,)*P106</f>
        <v>0</v>
      </c>
      <c r="U106" s="139">
        <f>VLOOKUP(D106,Rates!$A$3:$P$26,7,)*P106</f>
        <v>0</v>
      </c>
      <c r="V106" s="139">
        <f t="shared" si="2"/>
        <v>0</v>
      </c>
      <c r="W106" s="139">
        <f>VLOOKUP(D106,Rates!$A$3:$P$26,8,)*O106</f>
        <v>0</v>
      </c>
      <c r="X106" s="139">
        <f>VLOOKUP(D106,Rates!$A$3:$P$26,9,)*O106</f>
        <v>0</v>
      </c>
      <c r="Y106" s="139">
        <f>VLOOKUP(D106,Rates!$A$3:$P$26,10,)*O106</f>
        <v>0</v>
      </c>
      <c r="Z106" s="139">
        <f>VLOOKUP(D106,Rates!$A$3:$P$26,11,)*O106</f>
        <v>0</v>
      </c>
      <c r="AA106" s="140">
        <f t="shared" si="18"/>
        <v>0</v>
      </c>
      <c r="AB106" s="134">
        <f t="shared" si="19"/>
        <v>0</v>
      </c>
    </row>
    <row r="107" spans="1:28" x14ac:dyDescent="0.25">
      <c r="A107" s="25"/>
      <c r="B107" s="26"/>
      <c r="C107" s="26"/>
      <c r="D107" s="45" t="s">
        <v>73</v>
      </c>
      <c r="E107" s="47">
        <f>VLOOKUP(D107,Rates!$A$3:$P$26,14,)</f>
        <v>0</v>
      </c>
      <c r="F107" s="47">
        <f>VLOOKUP(D107,Rates!$A$3:$P$26,13,)</f>
        <v>0</v>
      </c>
      <c r="G107" s="33"/>
      <c r="H107" s="33"/>
      <c r="I107" s="34"/>
      <c r="J107" s="34"/>
      <c r="K107" s="34"/>
      <c r="L107" s="42"/>
      <c r="M107" s="50"/>
      <c r="N107" s="53"/>
      <c r="O107" s="137">
        <f t="shared" si="0"/>
        <v>0</v>
      </c>
      <c r="P107" s="135">
        <f t="shared" si="1"/>
        <v>0</v>
      </c>
      <c r="Q107" s="138">
        <f>VLOOKUP(D107,Rates!$A$3:$P$26,3,)*P107</f>
        <v>0</v>
      </c>
      <c r="R107" s="139">
        <f>VLOOKUP(D107,Rates!$A$3:$P$26,4,)*P107</f>
        <v>0</v>
      </c>
      <c r="S107" s="139">
        <f>VLOOKUP(D107,Rates!$A$3:$P$26,5,)*P107</f>
        <v>0</v>
      </c>
      <c r="T107" s="139">
        <f>VLOOKUP(D107,Rates!$A$3:$P$26,6,)*P107</f>
        <v>0</v>
      </c>
      <c r="U107" s="139">
        <f>VLOOKUP(D107,Rates!$A$3:$P$26,7,)*P107</f>
        <v>0</v>
      </c>
      <c r="V107" s="139">
        <f t="shared" si="2"/>
        <v>0</v>
      </c>
      <c r="W107" s="139">
        <f>VLOOKUP(D107,Rates!$A$3:$P$26,8,)*O107</f>
        <v>0</v>
      </c>
      <c r="X107" s="139">
        <f>VLOOKUP(D107,Rates!$A$3:$P$26,9,)*O107</f>
        <v>0</v>
      </c>
      <c r="Y107" s="139">
        <f>VLOOKUP(D107,Rates!$A$3:$P$26,10,)*O107</f>
        <v>0</v>
      </c>
      <c r="Z107" s="139">
        <f>VLOOKUP(D107,Rates!$A$3:$P$26,11,)*O107</f>
        <v>0</v>
      </c>
      <c r="AA107" s="140">
        <f t="shared" si="18"/>
        <v>0</v>
      </c>
      <c r="AB107" s="134">
        <f t="shared" si="19"/>
        <v>0</v>
      </c>
    </row>
    <row r="108" spans="1:28" x14ac:dyDescent="0.25">
      <c r="A108" s="27"/>
      <c r="B108" s="28"/>
      <c r="C108" s="28"/>
      <c r="D108" s="45" t="s">
        <v>73</v>
      </c>
      <c r="E108" s="47">
        <f>VLOOKUP(D108,Rates!$A$3:$P$26,14,)</f>
        <v>0</v>
      </c>
      <c r="F108" s="47">
        <f>VLOOKUP(D108,Rates!$A$3:$P$26,13,)</f>
        <v>0</v>
      </c>
      <c r="G108" s="31"/>
      <c r="H108" s="31"/>
      <c r="I108" s="32"/>
      <c r="J108" s="32"/>
      <c r="K108" s="32"/>
      <c r="L108" s="41"/>
      <c r="M108" s="49"/>
      <c r="N108" s="53"/>
      <c r="O108" s="137">
        <f t="shared" si="0"/>
        <v>0</v>
      </c>
      <c r="P108" s="135">
        <f t="shared" si="1"/>
        <v>0</v>
      </c>
      <c r="Q108" s="138">
        <f>VLOOKUP(D108,Rates!$A$3:$P$26,3,)*P108</f>
        <v>0</v>
      </c>
      <c r="R108" s="139">
        <f>VLOOKUP(D108,Rates!$A$3:$P$26,4,)*P108</f>
        <v>0</v>
      </c>
      <c r="S108" s="139">
        <f>VLOOKUP(D108,Rates!$A$3:$P$26,5,)*P108</f>
        <v>0</v>
      </c>
      <c r="T108" s="139">
        <f>VLOOKUP(D108,Rates!$A$3:$P$26,6,)*P108</f>
        <v>0</v>
      </c>
      <c r="U108" s="139">
        <f>VLOOKUP(D108,Rates!$A$3:$P$26,7,)*P108</f>
        <v>0</v>
      </c>
      <c r="V108" s="139">
        <f t="shared" si="2"/>
        <v>0</v>
      </c>
      <c r="W108" s="139">
        <f>VLOOKUP(D108,Rates!$A$3:$P$26,8,)*O108</f>
        <v>0</v>
      </c>
      <c r="X108" s="139">
        <f>VLOOKUP(D108,Rates!$A$3:$P$26,9,)*O108</f>
        <v>0</v>
      </c>
      <c r="Y108" s="139">
        <f>VLOOKUP(D108,Rates!$A$3:$P$26,10,)*O108</f>
        <v>0</v>
      </c>
      <c r="Z108" s="139">
        <f>VLOOKUP(D108,Rates!$A$3:$P$26,11,)*O108</f>
        <v>0</v>
      </c>
      <c r="AA108" s="140">
        <f t="shared" si="18"/>
        <v>0</v>
      </c>
      <c r="AB108" s="134">
        <f t="shared" si="19"/>
        <v>0</v>
      </c>
    </row>
    <row r="109" spans="1:28" x14ac:dyDescent="0.25">
      <c r="A109" s="25"/>
      <c r="B109" s="26"/>
      <c r="C109" s="26"/>
      <c r="D109" s="45" t="s">
        <v>73</v>
      </c>
      <c r="E109" s="47">
        <f>VLOOKUP(D109,Rates!$A$3:$P$26,14,)</f>
        <v>0</v>
      </c>
      <c r="F109" s="47">
        <f>VLOOKUP(D109,Rates!$A$3:$P$26,13,)</f>
        <v>0</v>
      </c>
      <c r="G109" s="33"/>
      <c r="H109" s="33"/>
      <c r="I109" s="34"/>
      <c r="J109" s="34"/>
      <c r="K109" s="34"/>
      <c r="L109" s="42"/>
      <c r="M109" s="50"/>
      <c r="N109" s="53"/>
      <c r="O109" s="137">
        <f t="shared" si="0"/>
        <v>0</v>
      </c>
      <c r="P109" s="135">
        <f t="shared" si="1"/>
        <v>0</v>
      </c>
      <c r="Q109" s="138">
        <f>VLOOKUP(D109,Rates!$A$3:$P$26,3,)*P109</f>
        <v>0</v>
      </c>
      <c r="R109" s="139">
        <f>VLOOKUP(D109,Rates!$A$3:$P$26,4,)*P109</f>
        <v>0</v>
      </c>
      <c r="S109" s="139">
        <f>VLOOKUP(D109,Rates!$A$3:$P$26,5,)*P109</f>
        <v>0</v>
      </c>
      <c r="T109" s="139">
        <f>VLOOKUP(D109,Rates!$A$3:$P$26,6,)*P109</f>
        <v>0</v>
      </c>
      <c r="U109" s="139">
        <f>VLOOKUP(D109,Rates!$A$3:$P$26,7,)*P109</f>
        <v>0</v>
      </c>
      <c r="V109" s="139">
        <f t="shared" si="2"/>
        <v>0</v>
      </c>
      <c r="W109" s="139">
        <f>VLOOKUP(D109,Rates!$A$3:$P$26,8,)*O109</f>
        <v>0</v>
      </c>
      <c r="X109" s="139">
        <f>VLOOKUP(D109,Rates!$A$3:$P$26,9,)*O109</f>
        <v>0</v>
      </c>
      <c r="Y109" s="139">
        <f>VLOOKUP(D109,Rates!$A$3:$P$26,10,)*O109</f>
        <v>0</v>
      </c>
      <c r="Z109" s="139">
        <f>VLOOKUP(D109,Rates!$A$3:$P$26,11,)*O109</f>
        <v>0</v>
      </c>
      <c r="AA109" s="140">
        <f t="shared" si="18"/>
        <v>0</v>
      </c>
      <c r="AB109" s="134">
        <f t="shared" si="19"/>
        <v>0</v>
      </c>
    </row>
    <row r="110" spans="1:28" x14ac:dyDescent="0.25">
      <c r="A110" s="27"/>
      <c r="B110" s="28"/>
      <c r="C110" s="28"/>
      <c r="D110" s="45" t="s">
        <v>73</v>
      </c>
      <c r="E110" s="47">
        <f>VLOOKUP(D110,Rates!$A$3:$P$26,14,)</f>
        <v>0</v>
      </c>
      <c r="F110" s="47">
        <f>VLOOKUP(D110,Rates!$A$3:$P$26,13,)</f>
        <v>0</v>
      </c>
      <c r="G110" s="31"/>
      <c r="H110" s="31"/>
      <c r="I110" s="32"/>
      <c r="J110" s="32"/>
      <c r="K110" s="32"/>
      <c r="L110" s="41"/>
      <c r="M110" s="49"/>
      <c r="N110" s="53"/>
      <c r="O110" s="137">
        <f t="shared" si="0"/>
        <v>0</v>
      </c>
      <c r="P110" s="135">
        <f t="shared" si="1"/>
        <v>0</v>
      </c>
      <c r="Q110" s="138">
        <f>VLOOKUP(D110,Rates!$A$3:$P$26,3,)*P110</f>
        <v>0</v>
      </c>
      <c r="R110" s="139">
        <f>VLOOKUP(D110,Rates!$A$3:$P$26,4,)*P110</f>
        <v>0</v>
      </c>
      <c r="S110" s="139">
        <f>VLOOKUP(D110,Rates!$A$3:$P$26,5,)*P110</f>
        <v>0</v>
      </c>
      <c r="T110" s="139">
        <f>VLOOKUP(D110,Rates!$A$3:$P$26,6,)*P110</f>
        <v>0</v>
      </c>
      <c r="U110" s="139">
        <f>VLOOKUP(D110,Rates!$A$3:$P$26,7,)*P110</f>
        <v>0</v>
      </c>
      <c r="V110" s="139">
        <f t="shared" si="2"/>
        <v>0</v>
      </c>
      <c r="W110" s="139">
        <f>VLOOKUP(D110,Rates!$A$3:$P$26,8,)*O110</f>
        <v>0</v>
      </c>
      <c r="X110" s="139">
        <f>VLOOKUP(D110,Rates!$A$3:$P$26,9,)*O110</f>
        <v>0</v>
      </c>
      <c r="Y110" s="139">
        <f>VLOOKUP(D110,Rates!$A$3:$P$26,10,)*O110</f>
        <v>0</v>
      </c>
      <c r="Z110" s="139">
        <f>VLOOKUP(D110,Rates!$A$3:$P$26,11,)*O110</f>
        <v>0</v>
      </c>
      <c r="AA110" s="140">
        <f t="shared" si="18"/>
        <v>0</v>
      </c>
      <c r="AB110" s="134">
        <f t="shared" si="19"/>
        <v>0</v>
      </c>
    </row>
    <row r="111" spans="1:28" x14ac:dyDescent="0.25">
      <c r="A111" s="25"/>
      <c r="B111" s="26"/>
      <c r="C111" s="26"/>
      <c r="D111" s="45" t="s">
        <v>73</v>
      </c>
      <c r="E111" s="47">
        <f>VLOOKUP(D111,Rates!$A$3:$P$26,14,)</f>
        <v>0</v>
      </c>
      <c r="F111" s="47">
        <f>VLOOKUP(D111,Rates!$A$3:$P$26,13,)</f>
        <v>0</v>
      </c>
      <c r="G111" s="33"/>
      <c r="H111" s="33"/>
      <c r="I111" s="34"/>
      <c r="J111" s="34"/>
      <c r="K111" s="34"/>
      <c r="L111" s="42"/>
      <c r="M111" s="50"/>
      <c r="N111" s="53"/>
      <c r="O111" s="137">
        <f t="shared" si="0"/>
        <v>0</v>
      </c>
      <c r="P111" s="135">
        <f t="shared" si="1"/>
        <v>0</v>
      </c>
      <c r="Q111" s="138">
        <f>VLOOKUP(D111,Rates!$A$3:$P$26,3,)*P111</f>
        <v>0</v>
      </c>
      <c r="R111" s="139">
        <f>VLOOKUP(D111,Rates!$A$3:$P$26,4,)*P111</f>
        <v>0</v>
      </c>
      <c r="S111" s="139">
        <f>VLOOKUP(D111,Rates!$A$3:$P$26,5,)*P111</f>
        <v>0</v>
      </c>
      <c r="T111" s="139">
        <f>VLOOKUP(D111,Rates!$A$3:$P$26,6,)*P111</f>
        <v>0</v>
      </c>
      <c r="U111" s="139">
        <f>VLOOKUP(D111,Rates!$A$3:$P$26,7,)*P111</f>
        <v>0</v>
      </c>
      <c r="V111" s="139">
        <f t="shared" si="2"/>
        <v>0</v>
      </c>
      <c r="W111" s="139">
        <f>VLOOKUP(D111,Rates!$A$3:$P$26,8,)*O111</f>
        <v>0</v>
      </c>
      <c r="X111" s="139">
        <f>VLOOKUP(D111,Rates!$A$3:$P$26,9,)*O111</f>
        <v>0</v>
      </c>
      <c r="Y111" s="139">
        <f>VLOOKUP(D111,Rates!$A$3:$P$26,10,)*O111</f>
        <v>0</v>
      </c>
      <c r="Z111" s="139">
        <f>VLOOKUP(D111,Rates!$A$3:$P$26,11,)*O111</f>
        <v>0</v>
      </c>
      <c r="AA111" s="140">
        <f t="shared" si="18"/>
        <v>0</v>
      </c>
      <c r="AB111" s="134">
        <f t="shared" si="19"/>
        <v>0</v>
      </c>
    </row>
    <row r="112" spans="1:28" x14ac:dyDescent="0.25">
      <c r="A112" s="27"/>
      <c r="B112" s="28"/>
      <c r="C112" s="28"/>
      <c r="D112" s="45" t="s">
        <v>73</v>
      </c>
      <c r="E112" s="47">
        <f>VLOOKUP(D112,Rates!$A$3:$P$26,14,)</f>
        <v>0</v>
      </c>
      <c r="F112" s="47">
        <f>VLOOKUP(D112,Rates!$A$3:$P$26,13,)</f>
        <v>0</v>
      </c>
      <c r="G112" s="31"/>
      <c r="H112" s="31"/>
      <c r="I112" s="32"/>
      <c r="J112" s="32"/>
      <c r="K112" s="32"/>
      <c r="L112" s="41"/>
      <c r="M112" s="49"/>
      <c r="N112" s="53"/>
      <c r="O112" s="137">
        <f t="shared" si="0"/>
        <v>0</v>
      </c>
      <c r="P112" s="135">
        <f t="shared" si="1"/>
        <v>0</v>
      </c>
      <c r="Q112" s="138">
        <f>VLOOKUP(D112,Rates!$A$3:$P$26,3,)*P112</f>
        <v>0</v>
      </c>
      <c r="R112" s="139">
        <f>VLOOKUP(D112,Rates!$A$3:$P$26,4,)*P112</f>
        <v>0</v>
      </c>
      <c r="S112" s="139">
        <f>VLOOKUP(D112,Rates!$A$3:$P$26,5,)*P112</f>
        <v>0</v>
      </c>
      <c r="T112" s="139">
        <f>VLOOKUP(D112,Rates!$A$3:$P$26,6,)*P112</f>
        <v>0</v>
      </c>
      <c r="U112" s="139">
        <f>VLOOKUP(D112,Rates!$A$3:$P$26,7,)*P112</f>
        <v>0</v>
      </c>
      <c r="V112" s="139">
        <f t="shared" si="2"/>
        <v>0</v>
      </c>
      <c r="W112" s="139">
        <f>VLOOKUP(D112,Rates!$A$3:$P$26,8,)*O112</f>
        <v>0</v>
      </c>
      <c r="X112" s="139">
        <f>VLOOKUP(D112,Rates!$A$3:$P$26,9,)*O112</f>
        <v>0</v>
      </c>
      <c r="Y112" s="139">
        <f>VLOOKUP(D112,Rates!$A$3:$P$26,10,)*O112</f>
        <v>0</v>
      </c>
      <c r="Z112" s="139">
        <f>VLOOKUP(D112,Rates!$A$3:$P$26,11,)*O112</f>
        <v>0</v>
      </c>
      <c r="AA112" s="140">
        <f t="shared" si="18"/>
        <v>0</v>
      </c>
      <c r="AB112" s="134">
        <f t="shared" si="19"/>
        <v>0</v>
      </c>
    </row>
    <row r="113" spans="1:28" x14ac:dyDescent="0.25">
      <c r="A113" s="25"/>
      <c r="B113" s="26"/>
      <c r="C113" s="26"/>
      <c r="D113" s="45" t="s">
        <v>73</v>
      </c>
      <c r="E113" s="47">
        <f>VLOOKUP(D113,Rates!$A$3:$P$26,14,)</f>
        <v>0</v>
      </c>
      <c r="F113" s="47">
        <f>VLOOKUP(D113,Rates!$A$3:$P$26,13,)</f>
        <v>0</v>
      </c>
      <c r="G113" s="33"/>
      <c r="H113" s="33"/>
      <c r="I113" s="34"/>
      <c r="J113" s="34"/>
      <c r="K113" s="34"/>
      <c r="L113" s="42"/>
      <c r="M113" s="50"/>
      <c r="N113" s="53"/>
      <c r="O113" s="137">
        <f t="shared" si="0"/>
        <v>0</v>
      </c>
      <c r="P113" s="135">
        <f t="shared" si="1"/>
        <v>0</v>
      </c>
      <c r="Q113" s="138">
        <f>VLOOKUP(D113,Rates!$A$3:$P$26,3,)*P113</f>
        <v>0</v>
      </c>
      <c r="R113" s="139">
        <f>VLOOKUP(D113,Rates!$A$3:$P$26,4,)*P113</f>
        <v>0</v>
      </c>
      <c r="S113" s="139">
        <f>VLOOKUP(D113,Rates!$A$3:$P$26,5,)*P113</f>
        <v>0</v>
      </c>
      <c r="T113" s="139">
        <f>VLOOKUP(D113,Rates!$A$3:$P$26,6,)*P113</f>
        <v>0</v>
      </c>
      <c r="U113" s="139">
        <f>VLOOKUP(D113,Rates!$A$3:$P$26,7,)*P113</f>
        <v>0</v>
      </c>
      <c r="V113" s="139">
        <f t="shared" si="2"/>
        <v>0</v>
      </c>
      <c r="W113" s="139">
        <f>VLOOKUP(D113,Rates!$A$3:$P$26,8,)*O113</f>
        <v>0</v>
      </c>
      <c r="X113" s="139">
        <f>VLOOKUP(D113,Rates!$A$3:$P$26,9,)*O113</f>
        <v>0</v>
      </c>
      <c r="Y113" s="139">
        <f>VLOOKUP(D113,Rates!$A$3:$P$26,10,)*O113</f>
        <v>0</v>
      </c>
      <c r="Z113" s="139">
        <f>VLOOKUP(D113,Rates!$A$3:$P$26,11,)*O113</f>
        <v>0</v>
      </c>
      <c r="AA113" s="140">
        <f t="shared" si="18"/>
        <v>0</v>
      </c>
      <c r="AB113" s="134">
        <f t="shared" si="19"/>
        <v>0</v>
      </c>
    </row>
    <row r="114" spans="1:28" x14ac:dyDescent="0.25">
      <c r="A114" s="27"/>
      <c r="B114" s="28"/>
      <c r="C114" s="28"/>
      <c r="D114" s="45" t="s">
        <v>73</v>
      </c>
      <c r="E114" s="47">
        <f>VLOOKUP(D114,Rates!$A$3:$P$26,14,)</f>
        <v>0</v>
      </c>
      <c r="F114" s="47">
        <f>VLOOKUP(D114,Rates!$A$3:$P$26,13,)</f>
        <v>0</v>
      </c>
      <c r="G114" s="31"/>
      <c r="H114" s="31"/>
      <c r="I114" s="32"/>
      <c r="J114" s="32"/>
      <c r="K114" s="32"/>
      <c r="L114" s="41"/>
      <c r="M114" s="49"/>
      <c r="N114" s="53"/>
      <c r="O114" s="137">
        <f t="shared" si="0"/>
        <v>0</v>
      </c>
      <c r="P114" s="135">
        <f t="shared" si="1"/>
        <v>0</v>
      </c>
      <c r="Q114" s="138">
        <f>VLOOKUP(D114,Rates!$A$3:$P$26,3,)*P114</f>
        <v>0</v>
      </c>
      <c r="R114" s="139">
        <f>VLOOKUP(D114,Rates!$A$3:$P$26,4,)*P114</f>
        <v>0</v>
      </c>
      <c r="S114" s="139">
        <f>VLOOKUP(D114,Rates!$A$3:$P$26,5,)*P114</f>
        <v>0</v>
      </c>
      <c r="T114" s="139">
        <f>VLOOKUP(D114,Rates!$A$3:$P$26,6,)*P114</f>
        <v>0</v>
      </c>
      <c r="U114" s="139">
        <f>VLOOKUP(D114,Rates!$A$3:$P$26,7,)*P114</f>
        <v>0</v>
      </c>
      <c r="V114" s="139">
        <f t="shared" si="2"/>
        <v>0</v>
      </c>
      <c r="W114" s="139">
        <f>VLOOKUP(D114,Rates!$A$3:$P$26,8,)*O114</f>
        <v>0</v>
      </c>
      <c r="X114" s="139">
        <f>VLOOKUP(D114,Rates!$A$3:$P$26,9,)*O114</f>
        <v>0</v>
      </c>
      <c r="Y114" s="139">
        <f>VLOOKUP(D114,Rates!$A$3:$P$26,10,)*O114</f>
        <v>0</v>
      </c>
      <c r="Z114" s="139">
        <f>VLOOKUP(D114,Rates!$A$3:$P$26,11,)*O114</f>
        <v>0</v>
      </c>
      <c r="AA114" s="140">
        <f t="shared" si="18"/>
        <v>0</v>
      </c>
      <c r="AB114" s="134">
        <f t="shared" si="19"/>
        <v>0</v>
      </c>
    </row>
    <row r="115" spans="1:28" x14ac:dyDescent="0.25">
      <c r="A115" s="25"/>
      <c r="B115" s="26"/>
      <c r="C115" s="26"/>
      <c r="D115" s="45" t="s">
        <v>73</v>
      </c>
      <c r="E115" s="47">
        <f>VLOOKUP(D115,Rates!$A$3:$P$26,14,)</f>
        <v>0</v>
      </c>
      <c r="F115" s="47">
        <f>VLOOKUP(D115,Rates!$A$3:$P$26,13,)</f>
        <v>0</v>
      </c>
      <c r="G115" s="33"/>
      <c r="H115" s="33"/>
      <c r="I115" s="34"/>
      <c r="J115" s="34"/>
      <c r="K115" s="34"/>
      <c r="L115" s="42"/>
      <c r="M115" s="50"/>
      <c r="N115" s="53"/>
      <c r="O115" s="137">
        <f t="shared" si="0"/>
        <v>0</v>
      </c>
      <c r="P115" s="135">
        <f t="shared" si="1"/>
        <v>0</v>
      </c>
      <c r="Q115" s="138">
        <f>VLOOKUP(D115,Rates!$A$3:$P$26,3,)*P115</f>
        <v>0</v>
      </c>
      <c r="R115" s="139">
        <f>VLOOKUP(D115,Rates!$A$3:$P$26,4,)*P115</f>
        <v>0</v>
      </c>
      <c r="S115" s="139">
        <f>VLOOKUP(D115,Rates!$A$3:$P$26,5,)*P115</f>
        <v>0</v>
      </c>
      <c r="T115" s="139">
        <f>VLOOKUP(D115,Rates!$A$3:$P$26,6,)*P115</f>
        <v>0</v>
      </c>
      <c r="U115" s="139">
        <f>VLOOKUP(D115,Rates!$A$3:$P$26,7,)*P115</f>
        <v>0</v>
      </c>
      <c r="V115" s="139">
        <f t="shared" si="2"/>
        <v>0</v>
      </c>
      <c r="W115" s="139">
        <f>VLOOKUP(D115,Rates!$A$3:$P$26,8,)*O115</f>
        <v>0</v>
      </c>
      <c r="X115" s="139">
        <f>VLOOKUP(D115,Rates!$A$3:$P$26,9,)*O115</f>
        <v>0</v>
      </c>
      <c r="Y115" s="139">
        <f>VLOOKUP(D115,Rates!$A$3:$P$26,10,)*O115</f>
        <v>0</v>
      </c>
      <c r="Z115" s="139">
        <f>VLOOKUP(D115,Rates!$A$3:$P$26,11,)*O115</f>
        <v>0</v>
      </c>
      <c r="AA115" s="140">
        <f t="shared" si="18"/>
        <v>0</v>
      </c>
      <c r="AB115" s="134">
        <f t="shared" si="19"/>
        <v>0</v>
      </c>
    </row>
    <row r="116" spans="1:28" x14ac:dyDescent="0.25">
      <c r="A116" s="27"/>
      <c r="B116" s="28"/>
      <c r="C116" s="28"/>
      <c r="D116" s="45" t="s">
        <v>73</v>
      </c>
      <c r="E116" s="47">
        <f>VLOOKUP(D116,Rates!$A$3:$P$26,14,)</f>
        <v>0</v>
      </c>
      <c r="F116" s="47">
        <f>VLOOKUP(D116,Rates!$A$3:$P$26,13,)</f>
        <v>0</v>
      </c>
      <c r="G116" s="31"/>
      <c r="H116" s="31"/>
      <c r="I116" s="32"/>
      <c r="J116" s="32"/>
      <c r="K116" s="32"/>
      <c r="L116" s="41"/>
      <c r="M116" s="49"/>
      <c r="N116" s="53"/>
      <c r="O116" s="137">
        <f t="shared" si="0"/>
        <v>0</v>
      </c>
      <c r="P116" s="135">
        <f t="shared" si="1"/>
        <v>0</v>
      </c>
      <c r="Q116" s="138">
        <f>VLOOKUP(D116,Rates!$A$3:$P$26,3,)*P116</f>
        <v>0</v>
      </c>
      <c r="R116" s="139">
        <f>VLOOKUP(D116,Rates!$A$3:$P$26,4,)*P116</f>
        <v>0</v>
      </c>
      <c r="S116" s="139">
        <f>VLOOKUP(D116,Rates!$A$3:$P$26,5,)*P116</f>
        <v>0</v>
      </c>
      <c r="T116" s="139">
        <f>VLOOKUP(D116,Rates!$A$3:$P$26,6,)*P116</f>
        <v>0</v>
      </c>
      <c r="U116" s="139">
        <f>VLOOKUP(D116,Rates!$A$3:$P$26,7,)*P116</f>
        <v>0</v>
      </c>
      <c r="V116" s="139">
        <f t="shared" si="2"/>
        <v>0</v>
      </c>
      <c r="W116" s="139">
        <f>VLOOKUP(D116,Rates!$A$3:$P$26,8,)*O116</f>
        <v>0</v>
      </c>
      <c r="X116" s="139">
        <f>VLOOKUP(D116,Rates!$A$3:$P$26,9,)*O116</f>
        <v>0</v>
      </c>
      <c r="Y116" s="139">
        <f>VLOOKUP(D116,Rates!$A$3:$P$26,10,)*O116</f>
        <v>0</v>
      </c>
      <c r="Z116" s="139">
        <f>VLOOKUP(D116,Rates!$A$3:$P$26,11,)*O116</f>
        <v>0</v>
      </c>
      <c r="AA116" s="140">
        <f t="shared" si="18"/>
        <v>0</v>
      </c>
      <c r="AB116" s="134">
        <f t="shared" si="19"/>
        <v>0</v>
      </c>
    </row>
    <row r="117" spans="1:28" x14ac:dyDescent="0.25">
      <c r="A117" s="25"/>
      <c r="B117" s="26"/>
      <c r="C117" s="26"/>
      <c r="D117" s="45" t="s">
        <v>73</v>
      </c>
      <c r="E117" s="47">
        <f>VLOOKUP(D117,Rates!$A$3:$P$26,14,)</f>
        <v>0</v>
      </c>
      <c r="F117" s="47">
        <f>VLOOKUP(D117,Rates!$A$3:$P$26,13,)</f>
        <v>0</v>
      </c>
      <c r="G117" s="33"/>
      <c r="H117" s="33"/>
      <c r="I117" s="34"/>
      <c r="J117" s="34"/>
      <c r="K117" s="34"/>
      <c r="L117" s="42"/>
      <c r="M117" s="50"/>
      <c r="N117" s="53"/>
      <c r="O117" s="137">
        <f t="shared" si="0"/>
        <v>0</v>
      </c>
      <c r="P117" s="135">
        <f t="shared" si="1"/>
        <v>0</v>
      </c>
      <c r="Q117" s="138">
        <f>VLOOKUP(D117,Rates!$A$3:$P$26,3,)*P117</f>
        <v>0</v>
      </c>
      <c r="R117" s="139">
        <f>VLOOKUP(D117,Rates!$A$3:$P$26,4,)*P117</f>
        <v>0</v>
      </c>
      <c r="S117" s="139">
        <f>VLOOKUP(D117,Rates!$A$3:$P$26,5,)*P117</f>
        <v>0</v>
      </c>
      <c r="T117" s="139">
        <f>VLOOKUP(D117,Rates!$A$3:$P$26,6,)*P117</f>
        <v>0</v>
      </c>
      <c r="U117" s="139">
        <f>VLOOKUP(D117,Rates!$A$3:$P$26,7,)*P117</f>
        <v>0</v>
      </c>
      <c r="V117" s="139">
        <f t="shared" si="2"/>
        <v>0</v>
      </c>
      <c r="W117" s="139">
        <f>VLOOKUP(D117,Rates!$A$3:$P$26,8,)*O117</f>
        <v>0</v>
      </c>
      <c r="X117" s="139">
        <f>VLOOKUP(D117,Rates!$A$3:$P$26,9,)*O117</f>
        <v>0</v>
      </c>
      <c r="Y117" s="139">
        <f>VLOOKUP(D117,Rates!$A$3:$P$26,10,)*O117</f>
        <v>0</v>
      </c>
      <c r="Z117" s="139">
        <f>VLOOKUP(D117,Rates!$A$3:$P$26,11,)*O117</f>
        <v>0</v>
      </c>
      <c r="AA117" s="140">
        <f t="shared" si="18"/>
        <v>0</v>
      </c>
      <c r="AB117" s="134">
        <f t="shared" si="19"/>
        <v>0</v>
      </c>
    </row>
    <row r="118" spans="1:28" x14ac:dyDescent="0.25">
      <c r="A118" s="27"/>
      <c r="B118" s="28"/>
      <c r="C118" s="28"/>
      <c r="D118" s="45" t="s">
        <v>73</v>
      </c>
      <c r="E118" s="47">
        <f>VLOOKUP(D118,Rates!$A$3:$P$26,14,)</f>
        <v>0</v>
      </c>
      <c r="F118" s="47">
        <f>VLOOKUP(D118,Rates!$A$3:$P$26,13,)</f>
        <v>0</v>
      </c>
      <c r="G118" s="31"/>
      <c r="H118" s="31"/>
      <c r="I118" s="32"/>
      <c r="J118" s="32"/>
      <c r="K118" s="32"/>
      <c r="L118" s="41"/>
      <c r="M118" s="49"/>
      <c r="N118" s="53"/>
      <c r="O118" s="137">
        <f t="shared" si="0"/>
        <v>0</v>
      </c>
      <c r="P118" s="135">
        <f t="shared" si="1"/>
        <v>0</v>
      </c>
      <c r="Q118" s="138">
        <f>VLOOKUP(D118,Rates!$A$3:$P$26,3,)*P118</f>
        <v>0</v>
      </c>
      <c r="R118" s="139">
        <f>VLOOKUP(D118,Rates!$A$3:$P$26,4,)*P118</f>
        <v>0</v>
      </c>
      <c r="S118" s="139">
        <f>VLOOKUP(D118,Rates!$A$3:$P$26,5,)*P118</f>
        <v>0</v>
      </c>
      <c r="T118" s="139">
        <f>VLOOKUP(D118,Rates!$A$3:$P$26,6,)*P118</f>
        <v>0</v>
      </c>
      <c r="U118" s="139">
        <f>VLOOKUP(D118,Rates!$A$3:$P$26,7,)*P118</f>
        <v>0</v>
      </c>
      <c r="V118" s="139">
        <f t="shared" si="2"/>
        <v>0</v>
      </c>
      <c r="W118" s="139">
        <f>VLOOKUP(D118,Rates!$A$3:$P$26,8,)*O118</f>
        <v>0</v>
      </c>
      <c r="X118" s="139">
        <f>VLOOKUP(D118,Rates!$A$3:$P$26,9,)*O118</f>
        <v>0</v>
      </c>
      <c r="Y118" s="139">
        <f>VLOOKUP(D118,Rates!$A$3:$P$26,10,)*O118</f>
        <v>0</v>
      </c>
      <c r="Z118" s="139">
        <f>VLOOKUP(D118,Rates!$A$3:$P$26,11,)*O118</f>
        <v>0</v>
      </c>
      <c r="AA118" s="140">
        <f t="shared" si="18"/>
        <v>0</v>
      </c>
      <c r="AB118" s="134">
        <f t="shared" si="19"/>
        <v>0</v>
      </c>
    </row>
    <row r="119" spans="1:28" x14ac:dyDescent="0.25">
      <c r="A119" s="25"/>
      <c r="B119" s="26"/>
      <c r="C119" s="26"/>
      <c r="D119" s="45" t="s">
        <v>73</v>
      </c>
      <c r="E119" s="47">
        <f>VLOOKUP(D119,Rates!$A$3:$P$26,14,)</f>
        <v>0</v>
      </c>
      <c r="F119" s="47">
        <f>VLOOKUP(D119,Rates!$A$3:$P$26,13,)</f>
        <v>0</v>
      </c>
      <c r="G119" s="33"/>
      <c r="H119" s="33"/>
      <c r="I119" s="34"/>
      <c r="J119" s="34"/>
      <c r="K119" s="34"/>
      <c r="L119" s="42"/>
      <c r="M119" s="50"/>
      <c r="N119" s="53"/>
      <c r="O119" s="137">
        <f t="shared" si="0"/>
        <v>0</v>
      </c>
      <c r="P119" s="135">
        <f t="shared" si="1"/>
        <v>0</v>
      </c>
      <c r="Q119" s="138">
        <f>VLOOKUP(D119,Rates!$A$3:$P$26,3,)*P119</f>
        <v>0</v>
      </c>
      <c r="R119" s="139">
        <f>VLOOKUP(D119,Rates!$A$3:$P$26,4,)*P119</f>
        <v>0</v>
      </c>
      <c r="S119" s="139">
        <f>VLOOKUP(D119,Rates!$A$3:$P$26,5,)*P119</f>
        <v>0</v>
      </c>
      <c r="T119" s="139">
        <f>VLOOKUP(D119,Rates!$A$3:$P$26,6,)*P119</f>
        <v>0</v>
      </c>
      <c r="U119" s="139">
        <f>VLOOKUP(D119,Rates!$A$3:$P$26,7,)*P119</f>
        <v>0</v>
      </c>
      <c r="V119" s="139">
        <f t="shared" si="2"/>
        <v>0</v>
      </c>
      <c r="W119" s="139">
        <f>VLOOKUP(D119,Rates!$A$3:$P$26,8,)*O119</f>
        <v>0</v>
      </c>
      <c r="X119" s="139">
        <f>VLOOKUP(D119,Rates!$A$3:$P$26,9,)*O119</f>
        <v>0</v>
      </c>
      <c r="Y119" s="139">
        <f>VLOOKUP(D119,Rates!$A$3:$P$26,10,)*O119</f>
        <v>0</v>
      </c>
      <c r="Z119" s="139">
        <f>VLOOKUP(D119,Rates!$A$3:$P$26,11,)*O119</f>
        <v>0</v>
      </c>
      <c r="AA119" s="140">
        <f t="shared" si="18"/>
        <v>0</v>
      </c>
      <c r="AB119" s="134">
        <f t="shared" si="19"/>
        <v>0</v>
      </c>
    </row>
    <row r="120" spans="1:28" x14ac:dyDescent="0.25">
      <c r="A120" s="27"/>
      <c r="B120" s="28"/>
      <c r="C120" s="28"/>
      <c r="D120" s="45" t="s">
        <v>73</v>
      </c>
      <c r="E120" s="47">
        <f>VLOOKUP(D120,Rates!$A$3:$P$26,14,)</f>
        <v>0</v>
      </c>
      <c r="F120" s="47">
        <f>VLOOKUP(D120,Rates!$A$3:$P$26,13,)</f>
        <v>0</v>
      </c>
      <c r="G120" s="31"/>
      <c r="H120" s="31"/>
      <c r="I120" s="32"/>
      <c r="J120" s="32"/>
      <c r="K120" s="32"/>
      <c r="L120" s="41"/>
      <c r="M120" s="49"/>
      <c r="N120" s="53"/>
      <c r="O120" s="137">
        <f t="shared" si="0"/>
        <v>0</v>
      </c>
      <c r="P120" s="135">
        <f t="shared" si="1"/>
        <v>0</v>
      </c>
      <c r="Q120" s="138">
        <f>VLOOKUP(D120,Rates!$A$3:$P$26,3,)*P120</f>
        <v>0</v>
      </c>
      <c r="R120" s="139">
        <f>VLOOKUP(D120,Rates!$A$3:$P$26,4,)*P120</f>
        <v>0</v>
      </c>
      <c r="S120" s="139">
        <f>VLOOKUP(D120,Rates!$A$3:$P$26,5,)*P120</f>
        <v>0</v>
      </c>
      <c r="T120" s="139">
        <f>VLOOKUP(D120,Rates!$A$3:$P$26,6,)*P120</f>
        <v>0</v>
      </c>
      <c r="U120" s="139">
        <f>VLOOKUP(D120,Rates!$A$3:$P$26,7,)*P120</f>
        <v>0</v>
      </c>
      <c r="V120" s="139">
        <f t="shared" si="2"/>
        <v>0</v>
      </c>
      <c r="W120" s="139">
        <f>VLOOKUP(D120,Rates!$A$3:$P$26,8,)*O120</f>
        <v>0</v>
      </c>
      <c r="X120" s="139">
        <f>VLOOKUP(D120,Rates!$A$3:$P$26,9,)*O120</f>
        <v>0</v>
      </c>
      <c r="Y120" s="139">
        <f>VLOOKUP(D120,Rates!$A$3:$P$26,10,)*O120</f>
        <v>0</v>
      </c>
      <c r="Z120" s="139">
        <f>VLOOKUP(D120,Rates!$A$3:$P$26,11,)*O120</f>
        <v>0</v>
      </c>
      <c r="AA120" s="140">
        <f t="shared" si="18"/>
        <v>0</v>
      </c>
      <c r="AB120" s="134">
        <f t="shared" si="19"/>
        <v>0</v>
      </c>
    </row>
    <row r="121" spans="1:28" x14ac:dyDescent="0.25">
      <c r="A121" s="25"/>
      <c r="B121" s="26"/>
      <c r="C121" s="26"/>
      <c r="D121" s="45" t="s">
        <v>73</v>
      </c>
      <c r="E121" s="47">
        <f>VLOOKUP(D121,Rates!$A$3:$P$26,14,)</f>
        <v>0</v>
      </c>
      <c r="F121" s="47">
        <f>VLOOKUP(D121,Rates!$A$3:$P$26,13,)</f>
        <v>0</v>
      </c>
      <c r="G121" s="33"/>
      <c r="H121" s="33"/>
      <c r="I121" s="34"/>
      <c r="J121" s="34"/>
      <c r="K121" s="34"/>
      <c r="L121" s="42"/>
      <c r="M121" s="50"/>
      <c r="N121" s="53"/>
      <c r="O121" s="137">
        <f t="shared" si="0"/>
        <v>0</v>
      </c>
      <c r="P121" s="135">
        <f t="shared" si="1"/>
        <v>0</v>
      </c>
      <c r="Q121" s="138">
        <f>VLOOKUP(D121,Rates!$A$3:$P$26,3,)*P121</f>
        <v>0</v>
      </c>
      <c r="R121" s="139">
        <f>VLOOKUP(D121,Rates!$A$3:$P$26,4,)*P121</f>
        <v>0</v>
      </c>
      <c r="S121" s="139">
        <f>VLOOKUP(D121,Rates!$A$3:$P$26,5,)*P121</f>
        <v>0</v>
      </c>
      <c r="T121" s="139">
        <f>VLOOKUP(D121,Rates!$A$3:$P$26,6,)*P121</f>
        <v>0</v>
      </c>
      <c r="U121" s="139">
        <f>VLOOKUP(D121,Rates!$A$3:$P$26,7,)*P121</f>
        <v>0</v>
      </c>
      <c r="V121" s="139">
        <f t="shared" si="2"/>
        <v>0</v>
      </c>
      <c r="W121" s="139">
        <f>VLOOKUP(D121,Rates!$A$3:$P$26,8,)*O121</f>
        <v>0</v>
      </c>
      <c r="X121" s="139">
        <f>VLOOKUP(D121,Rates!$A$3:$P$26,9,)*O121</f>
        <v>0</v>
      </c>
      <c r="Y121" s="139">
        <f>VLOOKUP(D121,Rates!$A$3:$P$26,10,)*O121</f>
        <v>0</v>
      </c>
      <c r="Z121" s="139">
        <f>VLOOKUP(D121,Rates!$A$3:$P$26,11,)*O121</f>
        <v>0</v>
      </c>
      <c r="AA121" s="140">
        <f t="shared" si="18"/>
        <v>0</v>
      </c>
      <c r="AB121" s="134">
        <f t="shared" si="19"/>
        <v>0</v>
      </c>
    </row>
    <row r="122" spans="1:28" x14ac:dyDescent="0.25">
      <c r="A122" s="27"/>
      <c r="B122" s="28"/>
      <c r="C122" s="28"/>
      <c r="D122" s="45" t="s">
        <v>73</v>
      </c>
      <c r="E122" s="47">
        <f>VLOOKUP(D122,Rates!$A$3:$P$26,14,)</f>
        <v>0</v>
      </c>
      <c r="F122" s="47">
        <f>VLOOKUP(D122,Rates!$A$3:$P$26,13,)</f>
        <v>0</v>
      </c>
      <c r="G122" s="31"/>
      <c r="H122" s="31"/>
      <c r="I122" s="32"/>
      <c r="J122" s="32"/>
      <c r="K122" s="32"/>
      <c r="L122" s="41"/>
      <c r="M122" s="49"/>
      <c r="N122" s="53"/>
      <c r="O122" s="137">
        <f t="shared" si="0"/>
        <v>0</v>
      </c>
      <c r="P122" s="135">
        <f t="shared" si="1"/>
        <v>0</v>
      </c>
      <c r="Q122" s="138">
        <f>VLOOKUP(D122,Rates!$A$3:$P$26,3,)*P122</f>
        <v>0</v>
      </c>
      <c r="R122" s="139">
        <f>VLOOKUP(D122,Rates!$A$3:$P$26,4,)*P122</f>
        <v>0</v>
      </c>
      <c r="S122" s="139">
        <f>VLOOKUP(D122,Rates!$A$3:$P$26,5,)*P122</f>
        <v>0</v>
      </c>
      <c r="T122" s="139">
        <f>VLOOKUP(D122,Rates!$A$3:$P$26,6,)*P122</f>
        <v>0</v>
      </c>
      <c r="U122" s="139">
        <f>VLOOKUP(D122,Rates!$A$3:$P$26,7,)*P122</f>
        <v>0</v>
      </c>
      <c r="V122" s="139">
        <f t="shared" si="2"/>
        <v>0</v>
      </c>
      <c r="W122" s="139">
        <f>VLOOKUP(D122,Rates!$A$3:$P$26,8,)*O122</f>
        <v>0</v>
      </c>
      <c r="X122" s="139">
        <f>VLOOKUP(D122,Rates!$A$3:$P$26,9,)*O122</f>
        <v>0</v>
      </c>
      <c r="Y122" s="139">
        <f>VLOOKUP(D122,Rates!$A$3:$P$26,10,)*O122</f>
        <v>0</v>
      </c>
      <c r="Z122" s="139">
        <f>VLOOKUP(D122,Rates!$A$3:$P$26,11,)*O122</f>
        <v>0</v>
      </c>
      <c r="AA122" s="140">
        <f t="shared" si="18"/>
        <v>0</v>
      </c>
      <c r="AB122" s="134">
        <f t="shared" si="19"/>
        <v>0</v>
      </c>
    </row>
    <row r="123" spans="1:28" x14ac:dyDescent="0.25">
      <c r="A123" s="25"/>
      <c r="B123" s="26"/>
      <c r="C123" s="26"/>
      <c r="D123" s="45" t="s">
        <v>73</v>
      </c>
      <c r="E123" s="47">
        <f>VLOOKUP(D123,Rates!$A$3:$P$26,14,)</f>
        <v>0</v>
      </c>
      <c r="F123" s="47">
        <f>VLOOKUP(D123,Rates!$A$3:$P$26,13,)</f>
        <v>0</v>
      </c>
      <c r="G123" s="33"/>
      <c r="H123" s="33"/>
      <c r="I123" s="34"/>
      <c r="J123" s="34"/>
      <c r="K123" s="34"/>
      <c r="L123" s="42"/>
      <c r="M123" s="50"/>
      <c r="N123" s="53"/>
      <c r="O123" s="137">
        <f t="shared" si="0"/>
        <v>0</v>
      </c>
      <c r="P123" s="135">
        <f t="shared" si="1"/>
        <v>0</v>
      </c>
      <c r="Q123" s="138">
        <f>VLOOKUP(D123,Rates!$A$3:$P$26,3,)*P123</f>
        <v>0</v>
      </c>
      <c r="R123" s="139">
        <f>VLOOKUP(D123,Rates!$A$3:$P$26,4,)*P123</f>
        <v>0</v>
      </c>
      <c r="S123" s="139">
        <f>VLOOKUP(D123,Rates!$A$3:$P$26,5,)*P123</f>
        <v>0</v>
      </c>
      <c r="T123" s="139">
        <f>VLOOKUP(D123,Rates!$A$3:$P$26,6,)*P123</f>
        <v>0</v>
      </c>
      <c r="U123" s="139">
        <f>VLOOKUP(D123,Rates!$A$3:$P$26,7,)*P123</f>
        <v>0</v>
      </c>
      <c r="V123" s="139">
        <f t="shared" si="2"/>
        <v>0</v>
      </c>
      <c r="W123" s="139">
        <f>VLOOKUP(D123,Rates!$A$3:$P$26,8,)*O123</f>
        <v>0</v>
      </c>
      <c r="X123" s="139">
        <f>VLOOKUP(D123,Rates!$A$3:$P$26,9,)*O123</f>
        <v>0</v>
      </c>
      <c r="Y123" s="139">
        <f>VLOOKUP(D123,Rates!$A$3:$P$26,10,)*O123</f>
        <v>0</v>
      </c>
      <c r="Z123" s="139">
        <f>VLOOKUP(D123,Rates!$A$3:$P$26,11,)*O123</f>
        <v>0</v>
      </c>
      <c r="AA123" s="140">
        <f t="shared" si="18"/>
        <v>0</v>
      </c>
      <c r="AB123" s="134">
        <f t="shared" si="19"/>
        <v>0</v>
      </c>
    </row>
    <row r="124" spans="1:28" x14ac:dyDescent="0.25">
      <c r="A124" s="27"/>
      <c r="B124" s="28"/>
      <c r="C124" s="28"/>
      <c r="D124" s="45" t="s">
        <v>73</v>
      </c>
      <c r="E124" s="47">
        <f>VLOOKUP(D124,Rates!$A$3:$P$26,14,)</f>
        <v>0</v>
      </c>
      <c r="F124" s="47">
        <f>VLOOKUP(D124,Rates!$A$3:$P$26,13,)</f>
        <v>0</v>
      </c>
      <c r="G124" s="31"/>
      <c r="H124" s="31"/>
      <c r="I124" s="32"/>
      <c r="J124" s="32"/>
      <c r="K124" s="32"/>
      <c r="L124" s="41"/>
      <c r="M124" s="49"/>
      <c r="N124" s="53"/>
      <c r="O124" s="137">
        <f t="shared" si="0"/>
        <v>0</v>
      </c>
      <c r="P124" s="135">
        <f t="shared" si="1"/>
        <v>0</v>
      </c>
      <c r="Q124" s="138">
        <f>VLOOKUP(D124,Rates!$A$3:$P$26,3,)*P124</f>
        <v>0</v>
      </c>
      <c r="R124" s="139">
        <f>VLOOKUP(D124,Rates!$A$3:$P$26,4,)*P124</f>
        <v>0</v>
      </c>
      <c r="S124" s="139">
        <f>VLOOKUP(D124,Rates!$A$3:$P$26,5,)*P124</f>
        <v>0</v>
      </c>
      <c r="T124" s="139">
        <f>VLOOKUP(D124,Rates!$A$3:$P$26,6,)*P124</f>
        <v>0</v>
      </c>
      <c r="U124" s="139">
        <f>VLOOKUP(D124,Rates!$A$3:$P$26,7,)*P124</f>
        <v>0</v>
      </c>
      <c r="V124" s="139">
        <f t="shared" si="2"/>
        <v>0</v>
      </c>
      <c r="W124" s="139">
        <f>VLOOKUP(D124,Rates!$A$3:$P$26,8,)*O124</f>
        <v>0</v>
      </c>
      <c r="X124" s="139">
        <f>VLOOKUP(D124,Rates!$A$3:$P$26,9,)*O124</f>
        <v>0</v>
      </c>
      <c r="Y124" s="139">
        <f>VLOOKUP(D124,Rates!$A$3:$P$26,10,)*O124</f>
        <v>0</v>
      </c>
      <c r="Z124" s="139">
        <f>VLOOKUP(D124,Rates!$A$3:$P$26,11,)*O124</f>
        <v>0</v>
      </c>
      <c r="AA124" s="140">
        <f t="shared" si="18"/>
        <v>0</v>
      </c>
      <c r="AB124" s="134">
        <f t="shared" si="19"/>
        <v>0</v>
      </c>
    </row>
    <row r="125" spans="1:28" x14ac:dyDescent="0.25">
      <c r="A125" s="25"/>
      <c r="B125" s="26"/>
      <c r="C125" s="26"/>
      <c r="D125" s="45" t="s">
        <v>73</v>
      </c>
      <c r="E125" s="47">
        <f>VLOOKUP(D125,Rates!$A$3:$P$26,14,)</f>
        <v>0</v>
      </c>
      <c r="F125" s="47">
        <f>VLOOKUP(D125,Rates!$A$3:$P$26,13,)</f>
        <v>0</v>
      </c>
      <c r="G125" s="33"/>
      <c r="H125" s="33"/>
      <c r="I125" s="34"/>
      <c r="J125" s="34"/>
      <c r="K125" s="34"/>
      <c r="L125" s="42"/>
      <c r="M125" s="50"/>
      <c r="N125" s="53"/>
      <c r="O125" s="137">
        <f t="shared" si="0"/>
        <v>0</v>
      </c>
      <c r="P125" s="135">
        <f t="shared" si="1"/>
        <v>0</v>
      </c>
      <c r="Q125" s="138">
        <f>VLOOKUP(D125,Rates!$A$3:$P$26,3,)*P125</f>
        <v>0</v>
      </c>
      <c r="R125" s="139">
        <f>VLOOKUP(D125,Rates!$A$3:$P$26,4,)*P125</f>
        <v>0</v>
      </c>
      <c r="S125" s="139">
        <f>VLOOKUP(D125,Rates!$A$3:$P$26,5,)*P125</f>
        <v>0</v>
      </c>
      <c r="T125" s="139">
        <f>VLOOKUP(D125,Rates!$A$3:$P$26,6,)*P125</f>
        <v>0</v>
      </c>
      <c r="U125" s="139">
        <f>VLOOKUP(D125,Rates!$A$3:$P$26,7,)*P125</f>
        <v>0</v>
      </c>
      <c r="V125" s="139">
        <f t="shared" si="2"/>
        <v>0</v>
      </c>
      <c r="W125" s="139">
        <f>VLOOKUP(D125,Rates!$A$3:$P$26,8,)*O125</f>
        <v>0</v>
      </c>
      <c r="X125" s="139">
        <f>VLOOKUP(D125,Rates!$A$3:$P$26,9,)*O125</f>
        <v>0</v>
      </c>
      <c r="Y125" s="139">
        <f>VLOOKUP(D125,Rates!$A$3:$P$26,10,)*O125</f>
        <v>0</v>
      </c>
      <c r="Z125" s="139">
        <f>VLOOKUP(D125,Rates!$A$3:$P$26,11,)*O125</f>
        <v>0</v>
      </c>
      <c r="AA125" s="140">
        <f t="shared" si="18"/>
        <v>0</v>
      </c>
      <c r="AB125" s="134">
        <f t="shared" si="19"/>
        <v>0</v>
      </c>
    </row>
    <row r="126" spans="1:28" x14ac:dyDescent="0.25">
      <c r="A126" s="27"/>
      <c r="B126" s="28"/>
      <c r="C126" s="28"/>
      <c r="D126" s="45" t="s">
        <v>73</v>
      </c>
      <c r="E126" s="47">
        <f>VLOOKUP(D126,Rates!$A$3:$P$26,14,)</f>
        <v>0</v>
      </c>
      <c r="F126" s="47">
        <f>VLOOKUP(D126,Rates!$A$3:$P$26,13,)</f>
        <v>0</v>
      </c>
      <c r="G126" s="31"/>
      <c r="H126" s="31"/>
      <c r="I126" s="32"/>
      <c r="J126" s="32"/>
      <c r="K126" s="32"/>
      <c r="L126" s="41"/>
      <c r="M126" s="49"/>
      <c r="N126" s="53"/>
      <c r="O126" s="137">
        <f t="shared" si="0"/>
        <v>0</v>
      </c>
      <c r="P126" s="135">
        <f t="shared" si="1"/>
        <v>0</v>
      </c>
      <c r="Q126" s="138">
        <f>VLOOKUP(D126,Rates!$A$3:$P$26,3,)*P126</f>
        <v>0</v>
      </c>
      <c r="R126" s="139">
        <f>VLOOKUP(D126,Rates!$A$3:$P$26,4,)*P126</f>
        <v>0</v>
      </c>
      <c r="S126" s="139">
        <f>VLOOKUP(D126,Rates!$A$3:$P$26,5,)*P126</f>
        <v>0</v>
      </c>
      <c r="T126" s="139">
        <f>VLOOKUP(D126,Rates!$A$3:$P$26,6,)*P126</f>
        <v>0</v>
      </c>
      <c r="U126" s="139">
        <f>VLOOKUP(D126,Rates!$A$3:$P$26,7,)*P126</f>
        <v>0</v>
      </c>
      <c r="V126" s="139">
        <f t="shared" si="2"/>
        <v>0</v>
      </c>
      <c r="W126" s="139">
        <f>VLOOKUP(D126,Rates!$A$3:$P$26,8,)*O126</f>
        <v>0</v>
      </c>
      <c r="X126" s="139">
        <f>VLOOKUP(D126,Rates!$A$3:$P$26,9,)*O126</f>
        <v>0</v>
      </c>
      <c r="Y126" s="139">
        <f>VLOOKUP(D126,Rates!$A$3:$P$26,10,)*O126</f>
        <v>0</v>
      </c>
      <c r="Z126" s="139">
        <f>VLOOKUP(D126,Rates!$A$3:$P$26,11,)*O126</f>
        <v>0</v>
      </c>
      <c r="AA126" s="140">
        <f t="shared" si="18"/>
        <v>0</v>
      </c>
      <c r="AB126" s="134">
        <f t="shared" si="19"/>
        <v>0</v>
      </c>
    </row>
    <row r="127" spans="1:28" x14ac:dyDescent="0.25">
      <c r="A127" s="25"/>
      <c r="B127" s="26"/>
      <c r="C127" s="26"/>
      <c r="D127" s="45" t="s">
        <v>73</v>
      </c>
      <c r="E127" s="47">
        <f>VLOOKUP(D127,Rates!$A$3:$P$26,14,)</f>
        <v>0</v>
      </c>
      <c r="F127" s="47">
        <f>VLOOKUP(D127,Rates!$A$3:$P$26,13,)</f>
        <v>0</v>
      </c>
      <c r="G127" s="33"/>
      <c r="H127" s="33"/>
      <c r="I127" s="34"/>
      <c r="J127" s="34"/>
      <c r="K127" s="34"/>
      <c r="L127" s="42"/>
      <c r="M127" s="50"/>
      <c r="N127" s="53"/>
      <c r="O127" s="137">
        <f t="shared" si="0"/>
        <v>0</v>
      </c>
      <c r="P127" s="135">
        <f t="shared" si="1"/>
        <v>0</v>
      </c>
      <c r="Q127" s="138">
        <f>VLOOKUP(D127,Rates!$A$3:$P$26,3,)*P127</f>
        <v>0</v>
      </c>
      <c r="R127" s="139">
        <f>VLOOKUP(D127,Rates!$A$3:$P$26,4,)*P127</f>
        <v>0</v>
      </c>
      <c r="S127" s="139">
        <f>VLOOKUP(D127,Rates!$A$3:$P$26,5,)*P127</f>
        <v>0</v>
      </c>
      <c r="T127" s="139">
        <f>VLOOKUP(D127,Rates!$A$3:$P$26,6,)*P127</f>
        <v>0</v>
      </c>
      <c r="U127" s="139">
        <f>VLOOKUP(D127,Rates!$A$3:$P$26,7,)*P127</f>
        <v>0</v>
      </c>
      <c r="V127" s="139">
        <f t="shared" si="2"/>
        <v>0</v>
      </c>
      <c r="W127" s="139">
        <f>VLOOKUP(D127,Rates!$A$3:$P$26,8,)*O127</f>
        <v>0</v>
      </c>
      <c r="X127" s="139">
        <f>VLOOKUP(D127,Rates!$A$3:$P$26,9,)*O127</f>
        <v>0</v>
      </c>
      <c r="Y127" s="139">
        <f>VLOOKUP(D127,Rates!$A$3:$P$26,10,)*O127</f>
        <v>0</v>
      </c>
      <c r="Z127" s="139">
        <f>VLOOKUP(D127,Rates!$A$3:$P$26,11,)*O127</f>
        <v>0</v>
      </c>
      <c r="AA127" s="140">
        <f t="shared" si="18"/>
        <v>0</v>
      </c>
      <c r="AB127" s="134">
        <f t="shared" si="19"/>
        <v>0</v>
      </c>
    </row>
    <row r="128" spans="1:28" ht="15.75" thickBot="1" x14ac:dyDescent="0.3">
      <c r="A128" s="27"/>
      <c r="B128" s="28"/>
      <c r="C128" s="28"/>
      <c r="D128" s="45" t="s">
        <v>73</v>
      </c>
      <c r="E128" s="47">
        <f>VLOOKUP(D128,Rates!$A$3:$P$26,14,)</f>
        <v>0</v>
      </c>
      <c r="F128" s="47">
        <f>VLOOKUP(D128,Rates!$A$3:$P$26,13,)</f>
        <v>0</v>
      </c>
      <c r="G128" s="31"/>
      <c r="H128" s="31"/>
      <c r="I128" s="32"/>
      <c r="J128" s="32"/>
      <c r="K128" s="32"/>
      <c r="L128" s="41"/>
      <c r="M128" s="54"/>
      <c r="N128" s="53"/>
      <c r="O128" s="141">
        <f t="shared" si="0"/>
        <v>0</v>
      </c>
      <c r="P128" s="142">
        <f t="shared" si="1"/>
        <v>0</v>
      </c>
      <c r="Q128" s="143">
        <f>VLOOKUP(D128,Rates!$A$3:$P$26,3,)*P128</f>
        <v>0</v>
      </c>
      <c r="R128" s="144">
        <f>VLOOKUP(D128,Rates!$A$3:$P$26,4,)*P128</f>
        <v>0</v>
      </c>
      <c r="S128" s="144">
        <f>VLOOKUP(D128,Rates!$A$3:$P$26,5,)*P128</f>
        <v>0</v>
      </c>
      <c r="T128" s="144">
        <f>VLOOKUP(D128,Rates!$A$3:$P$26,6,)*P128</f>
        <v>0</v>
      </c>
      <c r="U128" s="144">
        <f>VLOOKUP(D128,Rates!$A$3:$P$26,7,)*P128</f>
        <v>0</v>
      </c>
      <c r="V128" s="144">
        <f t="shared" si="2"/>
        <v>0</v>
      </c>
      <c r="W128" s="144">
        <f>VLOOKUP(D128,Rates!$A$3:$P$26,8,)*O128</f>
        <v>0</v>
      </c>
      <c r="X128" s="144">
        <f>VLOOKUP(D128,Rates!$A$3:$P$26,9,)*O128</f>
        <v>0</v>
      </c>
      <c r="Y128" s="144">
        <f>VLOOKUP(D128,Rates!$A$3:$P$26,10,)*O128</f>
        <v>0</v>
      </c>
      <c r="Z128" s="144">
        <f>VLOOKUP(D128,Rates!$A$3:$P$26,11,)*O128</f>
        <v>0</v>
      </c>
      <c r="AA128" s="145">
        <f t="shared" si="18"/>
        <v>0</v>
      </c>
      <c r="AB128" s="146">
        <f t="shared" si="19"/>
        <v>0</v>
      </c>
    </row>
    <row r="129" spans="1:28" ht="15.75" thickBot="1" x14ac:dyDescent="0.3">
      <c r="A129" s="186" t="s">
        <v>105</v>
      </c>
      <c r="B129" s="187"/>
      <c r="C129" s="187"/>
      <c r="D129" s="188"/>
      <c r="E129" s="160"/>
      <c r="F129" s="160"/>
      <c r="G129" s="73" t="s">
        <v>46</v>
      </c>
      <c r="H129" s="71">
        <f>SUM(H3:H128)</f>
        <v>0</v>
      </c>
      <c r="I129" s="71">
        <f>SUM(I3:I128)</f>
        <v>0</v>
      </c>
      <c r="J129" s="71">
        <f>SUM(J3:J128)</f>
        <v>0</v>
      </c>
      <c r="K129" s="71">
        <f>SUM(K3:K128)</f>
        <v>0</v>
      </c>
      <c r="L129" s="71">
        <f>SUM(L3:L128)</f>
        <v>0</v>
      </c>
      <c r="M129" s="71"/>
      <c r="N129" s="72"/>
      <c r="O129" s="147">
        <f t="shared" ref="O129:AB129" si="20">SUM(O3:O128)</f>
        <v>0</v>
      </c>
      <c r="P129" s="148">
        <f t="shared" si="20"/>
        <v>0</v>
      </c>
      <c r="Q129" s="149">
        <f t="shared" si="20"/>
        <v>0</v>
      </c>
      <c r="R129" s="149">
        <f t="shared" si="20"/>
        <v>0</v>
      </c>
      <c r="S129" s="149">
        <f t="shared" si="20"/>
        <v>0</v>
      </c>
      <c r="T129" s="149">
        <f t="shared" si="20"/>
        <v>0</v>
      </c>
      <c r="U129" s="149">
        <f t="shared" si="20"/>
        <v>0</v>
      </c>
      <c r="V129" s="149">
        <f t="shared" si="20"/>
        <v>0</v>
      </c>
      <c r="W129" s="149">
        <f t="shared" si="20"/>
        <v>0</v>
      </c>
      <c r="X129" s="149">
        <f t="shared" si="20"/>
        <v>0</v>
      </c>
      <c r="Y129" s="149">
        <f t="shared" si="20"/>
        <v>0</v>
      </c>
      <c r="Z129" s="149">
        <f t="shared" si="20"/>
        <v>0</v>
      </c>
      <c r="AA129" s="150">
        <f t="shared" si="20"/>
        <v>0</v>
      </c>
      <c r="AB129" s="151">
        <f t="shared" si="20"/>
        <v>0</v>
      </c>
    </row>
    <row r="130" spans="1:28" ht="15.75" thickTop="1" x14ac:dyDescent="0.25">
      <c r="A130" s="189"/>
      <c r="B130" s="190"/>
      <c r="C130" s="190"/>
      <c r="D130" s="191"/>
      <c r="E130" s="160"/>
      <c r="F130" s="160"/>
      <c r="G130" s="160"/>
      <c r="AB130" s="77"/>
    </row>
    <row r="131" spans="1:28" x14ac:dyDescent="0.25">
      <c r="A131" s="192"/>
      <c r="B131" s="193"/>
      <c r="C131" s="193"/>
      <c r="D131" s="194"/>
      <c r="E131" s="160"/>
      <c r="F131" s="160"/>
      <c r="G131" s="160"/>
      <c r="J131" s="52"/>
    </row>
    <row r="132" spans="1:28" x14ac:dyDescent="0.25">
      <c r="J132" s="52"/>
    </row>
  </sheetData>
  <sheetProtection algorithmName="SHA-512" hashValue="KswWeIZp6fBIzFZNoUDM+6K1rQtIXbTvzNMTEH8NcyXUuwxNqbGfaYxrxBc6dSw78Bj4mjynu2T9d4ZND6SaWQ==" saltValue="naTmwfDFGUY95kUh1AM5Ag==" spinCount="100000" sheet="1" selectLockedCells="1"/>
  <mergeCells count="6">
    <mergeCell ref="A129:D131"/>
    <mergeCell ref="Q1:AA1"/>
    <mergeCell ref="A1:D1"/>
    <mergeCell ref="E1:F1"/>
    <mergeCell ref="G1:H1"/>
    <mergeCell ref="I1:M1"/>
  </mergeCells>
  <conditionalFormatting sqref="A3:M128 E129:AB129">
    <cfRule type="expression" dxfId="5" priority="12">
      <formula>MOD(ROW(),2)=0</formula>
    </cfRule>
    <cfRule type="expression" priority="13">
      <formula>MOD(ROW(),2)=0</formula>
    </cfRule>
  </conditionalFormatting>
  <conditionalFormatting sqref="A3:M128">
    <cfRule type="expression" dxfId="4" priority="10">
      <formula>MOD(ROW(),2)=0</formula>
    </cfRule>
  </conditionalFormatting>
  <conditionalFormatting sqref="E3:F128">
    <cfRule type="expression" dxfId="3" priority="5">
      <formula>MOD(ROW(),2)=0</formula>
    </cfRule>
    <cfRule type="expression" priority="6">
      <formula>MOD(ROW(),2)=0</formula>
    </cfRule>
  </conditionalFormatting>
  <conditionalFormatting sqref="N129">
    <cfRule type="expression" dxfId="2" priority="2">
      <formula>MOD(ROW(),2)=O</formula>
    </cfRule>
  </conditionalFormatting>
  <conditionalFormatting sqref="N129">
    <cfRule type="expression" dxfId="1" priority="1">
      <formula>MOD(ROW(),1)=O</formula>
    </cfRule>
  </conditionalFormatting>
  <pageMargins left="0.7" right="0.7" top="1.5" bottom="0.75" header="0.3" footer="0.3"/>
  <pageSetup scale="95" fitToWidth="0" fitToHeight="0" orientation="landscape" horizontalDpi="4294967293" verticalDpi="4294967293" r:id="rId1"/>
  <headerFooter>
    <oddHeader>&amp;L&amp;G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error="INVALID CLASSIFICATION" prompt="SELECT CLASSIFICATION" xr:uid="{FE244032-A232-4DA2-BAAF-DDCA3D7AF9E4}">
          <x14:formula1>
            <xm:f>Rates!$A$3:$A$26</xm:f>
          </x14:formula1>
          <xm:sqref>D3:D128</xm:sqref>
        </x14:dataValidation>
        <x14:dataValidation type="list" allowBlank="1" showInputMessage="1" showErrorMessage="1" xr:uid="{401AB3B3-D4BD-47F9-A009-5521F88102D0}">
          <x14:formula1>
            <xm:f>Rates!$B$28:$B$30</xm:f>
          </x14:formula1>
          <xm:sqref>M3:M128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11D87-020D-4910-9711-EFC2FD1E1083}">
  <sheetPr>
    <pageSetUpPr fitToPage="1"/>
  </sheetPr>
  <dimension ref="A1:P30"/>
  <sheetViews>
    <sheetView workbookViewId="0">
      <selection activeCell="P26" sqref="A1:P26"/>
    </sheetView>
  </sheetViews>
  <sheetFormatPr defaultRowHeight="15" x14ac:dyDescent="0.25"/>
  <cols>
    <col min="1" max="1" width="17.140625" customWidth="1"/>
    <col min="8" max="8" width="9.5703125" customWidth="1"/>
    <col min="12" max="12" width="9.140625" style="24"/>
  </cols>
  <sheetData>
    <row r="1" spans="1:16" ht="19.5" thickBot="1" x14ac:dyDescent="0.35">
      <c r="A1" s="86"/>
      <c r="B1" s="86"/>
      <c r="C1" s="202" t="s">
        <v>56</v>
      </c>
      <c r="D1" s="203"/>
      <c r="E1" s="203"/>
      <c r="F1" s="203"/>
      <c r="G1" s="204"/>
      <c r="H1" s="202" t="s">
        <v>57</v>
      </c>
      <c r="I1" s="205"/>
      <c r="J1" s="205"/>
      <c r="K1" s="205"/>
      <c r="L1" s="206"/>
      <c r="M1" s="202" t="s">
        <v>46</v>
      </c>
      <c r="N1" s="205"/>
      <c r="O1" s="205"/>
      <c r="P1" s="206"/>
    </row>
    <row r="2" spans="1:16" ht="90.75" thickBot="1" x14ac:dyDescent="0.3">
      <c r="A2" s="87" t="s">
        <v>58</v>
      </c>
      <c r="B2" s="87" t="s">
        <v>59</v>
      </c>
      <c r="C2" s="88" t="s">
        <v>60</v>
      </c>
      <c r="D2" s="88" t="s">
        <v>61</v>
      </c>
      <c r="E2" s="88" t="s">
        <v>62</v>
      </c>
      <c r="F2" s="88" t="s">
        <v>63</v>
      </c>
      <c r="G2" s="89" t="s">
        <v>64</v>
      </c>
      <c r="H2" s="90" t="s">
        <v>65</v>
      </c>
      <c r="I2" s="88" t="s">
        <v>66</v>
      </c>
      <c r="J2" s="88" t="s">
        <v>67</v>
      </c>
      <c r="K2" s="88" t="s">
        <v>68</v>
      </c>
      <c r="L2" s="91" t="s">
        <v>69</v>
      </c>
      <c r="M2" s="90" t="s">
        <v>74</v>
      </c>
      <c r="N2" s="89" t="s">
        <v>75</v>
      </c>
      <c r="O2" s="90" t="s">
        <v>76</v>
      </c>
      <c r="P2" s="89" t="s">
        <v>77</v>
      </c>
    </row>
    <row r="3" spans="1:16" ht="15.75" hidden="1" thickBot="1" x14ac:dyDescent="0.3">
      <c r="A3" s="92" t="s">
        <v>73</v>
      </c>
      <c r="B3" s="93">
        <v>0</v>
      </c>
      <c r="C3" s="94">
        <v>0</v>
      </c>
      <c r="D3" s="94">
        <v>0</v>
      </c>
      <c r="E3" s="94">
        <v>0</v>
      </c>
      <c r="F3" s="94">
        <v>0</v>
      </c>
      <c r="G3" s="95">
        <v>0</v>
      </c>
      <c r="H3" s="96">
        <v>0</v>
      </c>
      <c r="I3" s="97">
        <v>0</v>
      </c>
      <c r="J3" s="97">
        <v>0</v>
      </c>
      <c r="K3" s="97">
        <v>0</v>
      </c>
      <c r="L3" s="98">
        <v>0</v>
      </c>
      <c r="M3" s="99">
        <v>0</v>
      </c>
      <c r="N3" s="100">
        <v>0</v>
      </c>
      <c r="O3" s="101">
        <v>0</v>
      </c>
      <c r="P3" s="102">
        <v>0</v>
      </c>
    </row>
    <row r="4" spans="1:16" x14ac:dyDescent="0.25">
      <c r="A4" s="103" t="s">
        <v>12</v>
      </c>
      <c r="B4" s="104">
        <v>15.21</v>
      </c>
      <c r="C4" s="105">
        <v>0</v>
      </c>
      <c r="D4" s="105">
        <v>0</v>
      </c>
      <c r="E4" s="105">
        <v>0.35</v>
      </c>
      <c r="F4" s="105">
        <v>0</v>
      </c>
      <c r="G4" s="106">
        <v>0</v>
      </c>
      <c r="H4" s="107">
        <v>0.95</v>
      </c>
      <c r="I4" s="105">
        <v>0.1</v>
      </c>
      <c r="J4" s="105">
        <v>0</v>
      </c>
      <c r="K4" s="105">
        <v>0.3</v>
      </c>
      <c r="L4" s="108">
        <v>0.02</v>
      </c>
      <c r="M4" s="109">
        <f t="shared" ref="M4:M26" si="0">SUM(C4:G4)</f>
        <v>0.35</v>
      </c>
      <c r="N4" s="110">
        <f t="shared" ref="N4:N26" si="1">SUM(H4:K4)</f>
        <v>1.35</v>
      </c>
      <c r="O4" s="111">
        <f>M4+N4</f>
        <v>1.7000000000000002</v>
      </c>
      <c r="P4" s="112">
        <f t="shared" ref="P4:P26" si="2">O4+B4</f>
        <v>16.91</v>
      </c>
    </row>
    <row r="5" spans="1:16" x14ac:dyDescent="0.25">
      <c r="A5" s="113" t="s">
        <v>13</v>
      </c>
      <c r="B5" s="104">
        <v>17.11</v>
      </c>
      <c r="C5" s="105">
        <v>5.7</v>
      </c>
      <c r="D5" s="105">
        <v>0</v>
      </c>
      <c r="E5" s="105">
        <v>0.35</v>
      </c>
      <c r="F5" s="105">
        <v>0</v>
      </c>
      <c r="G5" s="106">
        <v>0</v>
      </c>
      <c r="H5" s="107">
        <v>0.95</v>
      </c>
      <c r="I5" s="105">
        <v>0.1</v>
      </c>
      <c r="J5" s="105">
        <v>0.38</v>
      </c>
      <c r="K5" s="105">
        <v>0.3</v>
      </c>
      <c r="L5" s="108">
        <v>0.02</v>
      </c>
      <c r="M5" s="109">
        <f t="shared" si="0"/>
        <v>6.05</v>
      </c>
      <c r="N5" s="110">
        <f t="shared" si="1"/>
        <v>1.7300000000000002</v>
      </c>
      <c r="O5" s="107">
        <f t="shared" ref="O5:O26" si="3">M5+N5</f>
        <v>7.78</v>
      </c>
      <c r="P5" s="106">
        <f t="shared" si="2"/>
        <v>24.89</v>
      </c>
    </row>
    <row r="6" spans="1:16" x14ac:dyDescent="0.25">
      <c r="A6" s="113" t="s">
        <v>14</v>
      </c>
      <c r="B6" s="104">
        <v>20.92</v>
      </c>
      <c r="C6" s="105">
        <v>5.7</v>
      </c>
      <c r="D6" s="105">
        <v>0</v>
      </c>
      <c r="E6" s="105">
        <v>0.35</v>
      </c>
      <c r="F6" s="105">
        <v>0</v>
      </c>
      <c r="G6" s="106">
        <v>0</v>
      </c>
      <c r="H6" s="107">
        <v>0.95</v>
      </c>
      <c r="I6" s="105">
        <v>0.1</v>
      </c>
      <c r="J6" s="105">
        <v>0.38</v>
      </c>
      <c r="K6" s="105">
        <v>0.3</v>
      </c>
      <c r="L6" s="108">
        <v>0.02</v>
      </c>
      <c r="M6" s="109">
        <f t="shared" si="0"/>
        <v>6.05</v>
      </c>
      <c r="N6" s="110">
        <f t="shared" si="1"/>
        <v>1.7300000000000002</v>
      </c>
      <c r="O6" s="107">
        <f t="shared" si="3"/>
        <v>7.78</v>
      </c>
      <c r="P6" s="106">
        <f t="shared" si="2"/>
        <v>28.700000000000003</v>
      </c>
    </row>
    <row r="7" spans="1:16" x14ac:dyDescent="0.25">
      <c r="A7" s="113" t="s">
        <v>15</v>
      </c>
      <c r="B7" s="104">
        <v>22.82</v>
      </c>
      <c r="C7" s="105">
        <v>5.7</v>
      </c>
      <c r="D7" s="105">
        <v>0</v>
      </c>
      <c r="E7" s="105">
        <v>2.4</v>
      </c>
      <c r="F7" s="105">
        <v>0.5</v>
      </c>
      <c r="G7" s="106">
        <v>0.69</v>
      </c>
      <c r="H7" s="107">
        <v>0.95</v>
      </c>
      <c r="I7" s="105">
        <v>0.1</v>
      </c>
      <c r="J7" s="105">
        <v>0.38</v>
      </c>
      <c r="K7" s="105">
        <v>0.3</v>
      </c>
      <c r="L7" s="108">
        <v>0.02</v>
      </c>
      <c r="M7" s="109">
        <f t="shared" si="0"/>
        <v>9.2899999999999991</v>
      </c>
      <c r="N7" s="110">
        <f t="shared" si="1"/>
        <v>1.7300000000000002</v>
      </c>
      <c r="O7" s="107">
        <f t="shared" si="3"/>
        <v>11.02</v>
      </c>
      <c r="P7" s="106">
        <f t="shared" si="2"/>
        <v>33.840000000000003</v>
      </c>
    </row>
    <row r="8" spans="1:16" x14ac:dyDescent="0.25">
      <c r="A8" s="113" t="s">
        <v>1</v>
      </c>
      <c r="B8" s="104">
        <v>28.52</v>
      </c>
      <c r="C8" s="105">
        <v>6.15</v>
      </c>
      <c r="D8" s="105">
        <v>0</v>
      </c>
      <c r="E8" s="105">
        <v>2.4500000000000002</v>
      </c>
      <c r="F8" s="105">
        <v>0.5</v>
      </c>
      <c r="G8" s="106">
        <v>0.8</v>
      </c>
      <c r="H8" s="107">
        <v>0.95</v>
      </c>
      <c r="I8" s="105">
        <v>0.1</v>
      </c>
      <c r="J8" s="105">
        <v>0.38</v>
      </c>
      <c r="K8" s="105">
        <v>0.3</v>
      </c>
      <c r="L8" s="108">
        <v>0.02</v>
      </c>
      <c r="M8" s="109">
        <f t="shared" si="0"/>
        <v>9.9000000000000021</v>
      </c>
      <c r="N8" s="110">
        <f t="shared" si="1"/>
        <v>1.7300000000000002</v>
      </c>
      <c r="O8" s="107">
        <f t="shared" si="3"/>
        <v>11.630000000000003</v>
      </c>
      <c r="P8" s="106">
        <f t="shared" si="2"/>
        <v>40.150000000000006</v>
      </c>
    </row>
    <row r="9" spans="1:16" x14ac:dyDescent="0.25">
      <c r="A9" s="113" t="s">
        <v>2</v>
      </c>
      <c r="B9" s="104">
        <v>43.73</v>
      </c>
      <c r="C9" s="105">
        <v>6.85</v>
      </c>
      <c r="D9" s="105">
        <v>0.5</v>
      </c>
      <c r="E9" s="105">
        <v>4.55</v>
      </c>
      <c r="F9" s="105">
        <v>0.55000000000000004</v>
      </c>
      <c r="G9" s="106">
        <v>1</v>
      </c>
      <c r="H9" s="107">
        <v>0.95</v>
      </c>
      <c r="I9" s="105">
        <v>0.1</v>
      </c>
      <c r="J9" s="105">
        <v>0.38</v>
      </c>
      <c r="K9" s="105">
        <v>0.3</v>
      </c>
      <c r="L9" s="108">
        <v>0.02</v>
      </c>
      <c r="M9" s="109">
        <f t="shared" si="0"/>
        <v>13.45</v>
      </c>
      <c r="N9" s="110">
        <f t="shared" si="1"/>
        <v>1.7300000000000002</v>
      </c>
      <c r="O9" s="107">
        <f t="shared" si="3"/>
        <v>15.18</v>
      </c>
      <c r="P9" s="106">
        <f t="shared" si="2"/>
        <v>58.91</v>
      </c>
    </row>
    <row r="10" spans="1:16" x14ac:dyDescent="0.25">
      <c r="A10" s="113" t="s">
        <v>70</v>
      </c>
      <c r="B10" s="104">
        <v>47.54</v>
      </c>
      <c r="C10" s="105">
        <v>6.85</v>
      </c>
      <c r="D10" s="105">
        <v>0.5</v>
      </c>
      <c r="E10" s="105">
        <v>4.55</v>
      </c>
      <c r="F10" s="105">
        <v>0.55000000000000004</v>
      </c>
      <c r="G10" s="106">
        <v>1</v>
      </c>
      <c r="H10" s="107">
        <v>0.95</v>
      </c>
      <c r="I10" s="105">
        <v>0.1</v>
      </c>
      <c r="J10" s="105">
        <v>0.38</v>
      </c>
      <c r="K10" s="105">
        <v>0.3</v>
      </c>
      <c r="L10" s="108">
        <v>0.02</v>
      </c>
      <c r="M10" s="109">
        <f t="shared" si="0"/>
        <v>13.45</v>
      </c>
      <c r="N10" s="110">
        <f t="shared" si="1"/>
        <v>1.7300000000000002</v>
      </c>
      <c r="O10" s="107">
        <f t="shared" si="3"/>
        <v>15.18</v>
      </c>
      <c r="P10" s="106">
        <f t="shared" si="2"/>
        <v>62.72</v>
      </c>
    </row>
    <row r="11" spans="1:16" x14ac:dyDescent="0.25">
      <c r="A11" s="113" t="s">
        <v>11</v>
      </c>
      <c r="B11" s="104">
        <v>13.31</v>
      </c>
      <c r="C11" s="105">
        <v>3.65</v>
      </c>
      <c r="D11" s="105">
        <v>0</v>
      </c>
      <c r="E11" s="105">
        <v>1.5</v>
      </c>
      <c r="F11" s="105">
        <v>0</v>
      </c>
      <c r="G11" s="106">
        <v>0</v>
      </c>
      <c r="H11" s="107">
        <v>0.95</v>
      </c>
      <c r="I11" s="105">
        <v>0.1</v>
      </c>
      <c r="J11" s="105">
        <v>0.38</v>
      </c>
      <c r="K11" s="105">
        <v>0.3</v>
      </c>
      <c r="L11" s="108">
        <v>0.02</v>
      </c>
      <c r="M11" s="109">
        <f t="shared" si="0"/>
        <v>5.15</v>
      </c>
      <c r="N11" s="110">
        <f t="shared" si="1"/>
        <v>1.7300000000000002</v>
      </c>
      <c r="O11" s="107">
        <f t="shared" si="3"/>
        <v>6.8800000000000008</v>
      </c>
      <c r="P11" s="106">
        <f t="shared" si="2"/>
        <v>20.190000000000001</v>
      </c>
    </row>
    <row r="12" spans="1:16" x14ac:dyDescent="0.25">
      <c r="A12" s="113" t="s">
        <v>9</v>
      </c>
      <c r="B12" s="104">
        <v>19.2</v>
      </c>
      <c r="C12" s="105">
        <v>6.85</v>
      </c>
      <c r="D12" s="105">
        <v>0.5</v>
      </c>
      <c r="E12" s="105">
        <v>4.3</v>
      </c>
      <c r="F12" s="105">
        <v>0.55000000000000004</v>
      </c>
      <c r="G12" s="106">
        <v>0.9</v>
      </c>
      <c r="H12" s="107">
        <v>0.95</v>
      </c>
      <c r="I12" s="105">
        <v>0.1</v>
      </c>
      <c r="J12" s="105">
        <v>0.38</v>
      </c>
      <c r="K12" s="105">
        <v>0.3</v>
      </c>
      <c r="L12" s="108">
        <v>0.02</v>
      </c>
      <c r="M12" s="109">
        <f t="shared" si="0"/>
        <v>13.1</v>
      </c>
      <c r="N12" s="110">
        <f t="shared" si="1"/>
        <v>1.7300000000000002</v>
      </c>
      <c r="O12" s="107">
        <f t="shared" si="3"/>
        <v>14.83</v>
      </c>
      <c r="P12" s="106">
        <f t="shared" si="2"/>
        <v>34.03</v>
      </c>
    </row>
    <row r="13" spans="1:16" x14ac:dyDescent="0.25">
      <c r="A13" s="113" t="s">
        <v>10</v>
      </c>
      <c r="B13" s="104">
        <v>19.2</v>
      </c>
      <c r="C13" s="105">
        <v>6.6</v>
      </c>
      <c r="D13" s="105">
        <v>0.5</v>
      </c>
      <c r="E13" s="105">
        <v>3.8</v>
      </c>
      <c r="F13" s="105">
        <v>0.55000000000000004</v>
      </c>
      <c r="G13" s="106">
        <v>0.8</v>
      </c>
      <c r="H13" s="107">
        <v>0.95</v>
      </c>
      <c r="I13" s="105">
        <v>0.1</v>
      </c>
      <c r="J13" s="105">
        <v>0.38</v>
      </c>
      <c r="K13" s="105">
        <v>0.3</v>
      </c>
      <c r="L13" s="108">
        <v>0.02</v>
      </c>
      <c r="M13" s="109">
        <f t="shared" si="0"/>
        <v>12.25</v>
      </c>
      <c r="N13" s="110">
        <f t="shared" si="1"/>
        <v>1.7300000000000002</v>
      </c>
      <c r="O13" s="107">
        <f t="shared" si="3"/>
        <v>13.98</v>
      </c>
      <c r="P13" s="106">
        <f t="shared" si="2"/>
        <v>33.18</v>
      </c>
    </row>
    <row r="14" spans="1:16" x14ac:dyDescent="0.25">
      <c r="A14" s="113" t="s">
        <v>8</v>
      </c>
      <c r="B14" s="104">
        <v>38.03</v>
      </c>
      <c r="C14" s="105">
        <v>6.85</v>
      </c>
      <c r="D14" s="105">
        <v>0.5</v>
      </c>
      <c r="E14" s="105">
        <v>4.55</v>
      </c>
      <c r="F14" s="105">
        <v>0.55000000000000004</v>
      </c>
      <c r="G14" s="106">
        <v>1</v>
      </c>
      <c r="H14" s="107">
        <v>0.95</v>
      </c>
      <c r="I14" s="105">
        <v>0.1</v>
      </c>
      <c r="J14" s="105">
        <v>0.38</v>
      </c>
      <c r="K14" s="105">
        <v>0.3</v>
      </c>
      <c r="L14" s="108">
        <v>0.02</v>
      </c>
      <c r="M14" s="109">
        <f t="shared" si="0"/>
        <v>13.45</v>
      </c>
      <c r="N14" s="110">
        <f t="shared" si="1"/>
        <v>1.7300000000000002</v>
      </c>
      <c r="O14" s="107">
        <f t="shared" si="3"/>
        <v>15.18</v>
      </c>
      <c r="P14" s="106">
        <f t="shared" si="2"/>
        <v>53.21</v>
      </c>
    </row>
    <row r="15" spans="1:16" x14ac:dyDescent="0.25">
      <c r="A15" s="113" t="s">
        <v>19</v>
      </c>
      <c r="B15" s="104">
        <v>0</v>
      </c>
      <c r="C15" s="105">
        <v>6.85</v>
      </c>
      <c r="D15" s="105">
        <v>0.5</v>
      </c>
      <c r="E15" s="105">
        <v>0</v>
      </c>
      <c r="F15" s="105">
        <v>0</v>
      </c>
      <c r="G15" s="106">
        <v>0</v>
      </c>
      <c r="H15" s="107">
        <v>0</v>
      </c>
      <c r="I15" s="105">
        <v>0</v>
      </c>
      <c r="J15" s="105">
        <v>0</v>
      </c>
      <c r="K15" s="105">
        <v>0</v>
      </c>
      <c r="L15" s="108">
        <v>0</v>
      </c>
      <c r="M15" s="109">
        <f t="shared" si="0"/>
        <v>7.35</v>
      </c>
      <c r="N15" s="110">
        <f t="shared" si="1"/>
        <v>0</v>
      </c>
      <c r="O15" s="107">
        <f t="shared" si="3"/>
        <v>7.35</v>
      </c>
      <c r="P15" s="106">
        <f t="shared" si="2"/>
        <v>7.35</v>
      </c>
    </row>
    <row r="16" spans="1:16" x14ac:dyDescent="0.25">
      <c r="A16" s="113" t="s">
        <v>20</v>
      </c>
      <c r="B16" s="104">
        <v>0</v>
      </c>
      <c r="C16" s="105">
        <v>6.6</v>
      </c>
      <c r="D16" s="105">
        <v>0.5</v>
      </c>
      <c r="E16" s="105">
        <v>0</v>
      </c>
      <c r="F16" s="105">
        <v>0</v>
      </c>
      <c r="G16" s="106">
        <v>0</v>
      </c>
      <c r="H16" s="107">
        <v>0</v>
      </c>
      <c r="I16" s="105">
        <v>0</v>
      </c>
      <c r="J16" s="105">
        <v>0</v>
      </c>
      <c r="K16" s="105">
        <v>0</v>
      </c>
      <c r="L16" s="108">
        <v>0</v>
      </c>
      <c r="M16" s="109">
        <f t="shared" si="0"/>
        <v>7.1</v>
      </c>
      <c r="N16" s="110">
        <f t="shared" si="1"/>
        <v>0</v>
      </c>
      <c r="O16" s="107">
        <f t="shared" si="3"/>
        <v>7.1</v>
      </c>
      <c r="P16" s="106">
        <f t="shared" si="2"/>
        <v>7.1</v>
      </c>
    </row>
    <row r="17" spans="1:16" x14ac:dyDescent="0.25">
      <c r="A17" s="113" t="s">
        <v>71</v>
      </c>
      <c r="B17" s="104">
        <v>11.41</v>
      </c>
      <c r="C17" s="105">
        <v>0</v>
      </c>
      <c r="D17" s="105">
        <v>0</v>
      </c>
      <c r="E17" s="105">
        <v>0</v>
      </c>
      <c r="F17" s="105">
        <v>0</v>
      </c>
      <c r="G17" s="106">
        <v>0</v>
      </c>
      <c r="H17" s="107">
        <v>0.95</v>
      </c>
      <c r="I17" s="105">
        <v>0.1</v>
      </c>
      <c r="J17" s="105">
        <v>0</v>
      </c>
      <c r="K17" s="105">
        <v>0.3</v>
      </c>
      <c r="L17" s="108">
        <v>0.02</v>
      </c>
      <c r="M17" s="109">
        <f t="shared" si="0"/>
        <v>0</v>
      </c>
      <c r="N17" s="110">
        <f t="shared" si="1"/>
        <v>1.35</v>
      </c>
      <c r="O17" s="107">
        <f t="shared" si="3"/>
        <v>1.35</v>
      </c>
      <c r="P17" s="106">
        <f t="shared" si="2"/>
        <v>12.76</v>
      </c>
    </row>
    <row r="18" spans="1:16" x14ac:dyDescent="0.25">
      <c r="A18" s="113" t="s">
        <v>16</v>
      </c>
      <c r="B18" s="104">
        <v>0</v>
      </c>
      <c r="C18" s="105">
        <v>6.85</v>
      </c>
      <c r="D18" s="105">
        <v>0.5</v>
      </c>
      <c r="E18" s="105">
        <v>4.55</v>
      </c>
      <c r="F18" s="105">
        <v>0.55000000000000004</v>
      </c>
      <c r="G18" s="106">
        <v>1</v>
      </c>
      <c r="H18" s="107">
        <v>0.95</v>
      </c>
      <c r="I18" s="105">
        <v>0.1</v>
      </c>
      <c r="J18" s="105">
        <v>0.38</v>
      </c>
      <c r="K18" s="105">
        <v>0.3</v>
      </c>
      <c r="L18" s="108">
        <v>0.02</v>
      </c>
      <c r="M18" s="109">
        <f t="shared" si="0"/>
        <v>13.45</v>
      </c>
      <c r="N18" s="110">
        <f t="shared" si="1"/>
        <v>1.7300000000000002</v>
      </c>
      <c r="O18" s="107">
        <f t="shared" si="3"/>
        <v>15.18</v>
      </c>
      <c r="P18" s="106">
        <f t="shared" si="2"/>
        <v>15.18</v>
      </c>
    </row>
    <row r="19" spans="1:16" x14ac:dyDescent="0.25">
      <c r="A19" s="113" t="s">
        <v>17</v>
      </c>
      <c r="B19" s="104">
        <v>0</v>
      </c>
      <c r="C19" s="105">
        <v>6.85</v>
      </c>
      <c r="D19" s="105">
        <v>0.5</v>
      </c>
      <c r="E19" s="105">
        <v>4.55</v>
      </c>
      <c r="F19" s="105">
        <v>0.55000000000000004</v>
      </c>
      <c r="G19" s="106">
        <v>1</v>
      </c>
      <c r="H19" s="107">
        <v>0.95</v>
      </c>
      <c r="I19" s="105">
        <v>0.1</v>
      </c>
      <c r="J19" s="105">
        <v>0</v>
      </c>
      <c r="K19" s="105">
        <v>0.3</v>
      </c>
      <c r="L19" s="108">
        <v>0.02</v>
      </c>
      <c r="M19" s="109">
        <f t="shared" si="0"/>
        <v>13.45</v>
      </c>
      <c r="N19" s="110">
        <f t="shared" si="1"/>
        <v>1.35</v>
      </c>
      <c r="O19" s="107">
        <f t="shared" si="3"/>
        <v>14.799999999999999</v>
      </c>
      <c r="P19" s="106">
        <f t="shared" si="2"/>
        <v>14.799999999999999</v>
      </c>
    </row>
    <row r="20" spans="1:16" x14ac:dyDescent="0.25">
      <c r="A20" s="114" t="s">
        <v>48</v>
      </c>
      <c r="B20" s="115">
        <v>0</v>
      </c>
      <c r="C20" s="116">
        <v>6.85</v>
      </c>
      <c r="D20" s="116">
        <v>0.5</v>
      </c>
      <c r="E20" s="116">
        <v>4.55</v>
      </c>
      <c r="F20" s="116">
        <v>0.55000000000000004</v>
      </c>
      <c r="G20" s="117">
        <v>1</v>
      </c>
      <c r="H20" s="118">
        <v>0</v>
      </c>
      <c r="I20" s="116">
        <v>0</v>
      </c>
      <c r="J20" s="116">
        <v>0</v>
      </c>
      <c r="K20" s="116">
        <v>0.3</v>
      </c>
      <c r="L20" s="108">
        <v>0.02</v>
      </c>
      <c r="M20" s="109">
        <f t="shared" si="0"/>
        <v>13.45</v>
      </c>
      <c r="N20" s="110">
        <f t="shared" si="1"/>
        <v>0.3</v>
      </c>
      <c r="O20" s="107">
        <f t="shared" si="3"/>
        <v>13.75</v>
      </c>
      <c r="P20" s="106">
        <f t="shared" si="2"/>
        <v>13.75</v>
      </c>
    </row>
    <row r="21" spans="1:16" x14ac:dyDescent="0.25">
      <c r="A21" s="113" t="s">
        <v>18</v>
      </c>
      <c r="B21" s="104">
        <v>0</v>
      </c>
      <c r="C21" s="105">
        <v>6.6</v>
      </c>
      <c r="D21" s="105">
        <v>0.5</v>
      </c>
      <c r="E21" s="105">
        <v>4.55</v>
      </c>
      <c r="F21" s="105">
        <v>0.55000000000000004</v>
      </c>
      <c r="G21" s="106">
        <v>1</v>
      </c>
      <c r="H21" s="107">
        <v>0</v>
      </c>
      <c r="I21" s="105">
        <v>0</v>
      </c>
      <c r="J21" s="105">
        <v>0</v>
      </c>
      <c r="K21" s="105">
        <v>0</v>
      </c>
      <c r="L21" s="108">
        <v>0</v>
      </c>
      <c r="M21" s="109">
        <f t="shared" si="0"/>
        <v>13.2</v>
      </c>
      <c r="N21" s="110">
        <f t="shared" si="1"/>
        <v>0</v>
      </c>
      <c r="O21" s="107">
        <f t="shared" si="3"/>
        <v>13.2</v>
      </c>
      <c r="P21" s="106">
        <f t="shared" si="2"/>
        <v>13.2</v>
      </c>
    </row>
    <row r="22" spans="1:16" x14ac:dyDescent="0.25">
      <c r="A22" s="113" t="s">
        <v>3</v>
      </c>
      <c r="B22" s="104">
        <v>38.03</v>
      </c>
      <c r="C22" s="105">
        <v>6.85</v>
      </c>
      <c r="D22" s="105">
        <v>0.5</v>
      </c>
      <c r="E22" s="105">
        <v>4.55</v>
      </c>
      <c r="F22" s="105">
        <v>0.55000000000000004</v>
      </c>
      <c r="G22" s="106">
        <v>1</v>
      </c>
      <c r="H22" s="107">
        <v>0.95</v>
      </c>
      <c r="I22" s="105">
        <v>0.1</v>
      </c>
      <c r="J22" s="105">
        <v>0.38</v>
      </c>
      <c r="K22" s="105">
        <v>0.3</v>
      </c>
      <c r="L22" s="108">
        <v>0.02</v>
      </c>
      <c r="M22" s="109">
        <f t="shared" si="0"/>
        <v>13.45</v>
      </c>
      <c r="N22" s="110">
        <f t="shared" si="1"/>
        <v>1.7300000000000002</v>
      </c>
      <c r="O22" s="107">
        <f t="shared" si="3"/>
        <v>15.18</v>
      </c>
      <c r="P22" s="106">
        <f t="shared" si="2"/>
        <v>53.21</v>
      </c>
    </row>
    <row r="23" spans="1:16" x14ac:dyDescent="0.25">
      <c r="A23" s="113" t="s">
        <v>4</v>
      </c>
      <c r="B23" s="104">
        <v>30.42</v>
      </c>
      <c r="C23" s="105">
        <v>6.85</v>
      </c>
      <c r="D23" s="105">
        <v>0.5</v>
      </c>
      <c r="E23" s="105">
        <v>4.3</v>
      </c>
      <c r="F23" s="105">
        <v>0.55000000000000004</v>
      </c>
      <c r="G23" s="106">
        <v>0.9</v>
      </c>
      <c r="H23" s="107">
        <v>0.95</v>
      </c>
      <c r="I23" s="105">
        <v>0.1</v>
      </c>
      <c r="J23" s="105">
        <v>0.38</v>
      </c>
      <c r="K23" s="105">
        <v>0.3</v>
      </c>
      <c r="L23" s="108">
        <v>0.02</v>
      </c>
      <c r="M23" s="109">
        <f t="shared" si="0"/>
        <v>13.1</v>
      </c>
      <c r="N23" s="110">
        <f t="shared" si="1"/>
        <v>1.7300000000000002</v>
      </c>
      <c r="O23" s="107">
        <f t="shared" si="3"/>
        <v>14.83</v>
      </c>
      <c r="P23" s="106">
        <f t="shared" si="2"/>
        <v>45.25</v>
      </c>
    </row>
    <row r="24" spans="1:16" x14ac:dyDescent="0.25">
      <c r="A24" s="113" t="s">
        <v>5</v>
      </c>
      <c r="B24" s="104">
        <v>24.72</v>
      </c>
      <c r="C24" s="105">
        <v>6.6</v>
      </c>
      <c r="D24" s="105">
        <v>0.5</v>
      </c>
      <c r="E24" s="105">
        <v>3.8</v>
      </c>
      <c r="F24" s="105">
        <v>0.55000000000000004</v>
      </c>
      <c r="G24" s="106">
        <v>0.8</v>
      </c>
      <c r="H24" s="107">
        <v>0.95</v>
      </c>
      <c r="I24" s="105">
        <v>0.1</v>
      </c>
      <c r="J24" s="105">
        <v>0.38</v>
      </c>
      <c r="K24" s="105">
        <v>0.3</v>
      </c>
      <c r="L24" s="108">
        <v>0.02</v>
      </c>
      <c r="M24" s="109">
        <f t="shared" si="0"/>
        <v>12.25</v>
      </c>
      <c r="N24" s="110">
        <f t="shared" si="1"/>
        <v>1.7300000000000002</v>
      </c>
      <c r="O24" s="107">
        <f t="shared" si="3"/>
        <v>13.98</v>
      </c>
      <c r="P24" s="106">
        <f t="shared" si="2"/>
        <v>38.700000000000003</v>
      </c>
    </row>
    <row r="25" spans="1:16" x14ac:dyDescent="0.25">
      <c r="A25" s="113" t="s">
        <v>6</v>
      </c>
      <c r="B25" s="104">
        <v>20.92</v>
      </c>
      <c r="C25" s="105">
        <v>6.6</v>
      </c>
      <c r="D25" s="105">
        <v>0.5</v>
      </c>
      <c r="E25" s="105">
        <v>0</v>
      </c>
      <c r="F25" s="105">
        <v>0</v>
      </c>
      <c r="G25" s="106">
        <v>1</v>
      </c>
      <c r="H25" s="107">
        <v>0.95</v>
      </c>
      <c r="I25" s="105">
        <v>0.1</v>
      </c>
      <c r="J25" s="105">
        <v>0.38</v>
      </c>
      <c r="K25" s="105">
        <v>0.3</v>
      </c>
      <c r="L25" s="108">
        <v>0.02</v>
      </c>
      <c r="M25" s="109">
        <f t="shared" si="0"/>
        <v>8.1</v>
      </c>
      <c r="N25" s="110">
        <f t="shared" si="1"/>
        <v>1.7300000000000002</v>
      </c>
      <c r="O25" s="107">
        <f t="shared" si="3"/>
        <v>9.83</v>
      </c>
      <c r="P25" s="106">
        <f t="shared" si="2"/>
        <v>30.75</v>
      </c>
    </row>
    <row r="26" spans="1:16" ht="15.75" thickBot="1" x14ac:dyDescent="0.3">
      <c r="A26" s="119" t="s">
        <v>7</v>
      </c>
      <c r="B26" s="120">
        <v>40.03</v>
      </c>
      <c r="C26" s="121">
        <v>6.85</v>
      </c>
      <c r="D26" s="121">
        <v>0.5</v>
      </c>
      <c r="E26" s="121">
        <v>4.55</v>
      </c>
      <c r="F26" s="121">
        <v>0.55000000000000004</v>
      </c>
      <c r="G26" s="122">
        <v>1</v>
      </c>
      <c r="H26" s="123">
        <v>0.95</v>
      </c>
      <c r="I26" s="121">
        <v>0.1</v>
      </c>
      <c r="J26" s="121">
        <v>0.38</v>
      </c>
      <c r="K26" s="121">
        <v>0.3</v>
      </c>
      <c r="L26" s="124">
        <v>0.02</v>
      </c>
      <c r="M26" s="125">
        <f t="shared" si="0"/>
        <v>13.45</v>
      </c>
      <c r="N26" s="126">
        <f t="shared" si="1"/>
        <v>1.7300000000000002</v>
      </c>
      <c r="O26" s="123">
        <f t="shared" si="3"/>
        <v>15.18</v>
      </c>
      <c r="P26" s="122">
        <f t="shared" si="2"/>
        <v>55.21</v>
      </c>
    </row>
    <row r="28" spans="1:16" x14ac:dyDescent="0.25">
      <c r="B28" t="s">
        <v>94</v>
      </c>
    </row>
    <row r="29" spans="1:16" x14ac:dyDescent="0.25">
      <c r="B29" t="s">
        <v>95</v>
      </c>
    </row>
    <row r="30" spans="1:16" x14ac:dyDescent="0.25">
      <c r="B30" t="s">
        <v>96</v>
      </c>
    </row>
  </sheetData>
  <sheetProtection algorithmName="SHA-512" hashValue="BhNb04PYQDMcxYygTD0Ok8OyeRXAUepW1Nsen+/vGZd23dN9Z6k4cmaLOWEeF+utt2tXq+ao1kbSl/1CJq4MOA==" saltValue="xpWw7cH+3woSr+6uaBx/YA==" spinCount="100000" sheet="1" selectLockedCells="1" selectUnlockedCells="1"/>
  <sortState xmlns:xlrd2="http://schemas.microsoft.com/office/spreadsheetml/2017/richdata2" ref="A3:P26">
    <sortCondition ref="A3:A26"/>
  </sortState>
  <mergeCells count="3">
    <mergeCell ref="C1:G1"/>
    <mergeCell ref="H1:L1"/>
    <mergeCell ref="M1:P1"/>
  </mergeCells>
  <conditionalFormatting sqref="A5:P26">
    <cfRule type="expression" priority="2">
      <formula>MOD(ROW(),2)=0</formula>
    </cfRule>
  </conditionalFormatting>
  <conditionalFormatting sqref="A4:P26">
    <cfRule type="expression" dxfId="0" priority="1">
      <formula>MOD(ROW(),2)=0</formula>
    </cfRule>
  </conditionalFormatting>
  <pageMargins left="0.7" right="0.7" top="0.75" bottom="0.75" header="0.3" footer="0.3"/>
  <pageSetup scale="78" orientation="landscape" horizont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k E A A B Q S w M E F A A C A A g A v R A l T s H S d h i n A A A A + A A A A B I A H A B D b 2 5 m a W c v U G F j a 2 F n Z S 5 4 b W w g o h g A K K A U A A A A A A A A A A A A A A A A A A A A A A A A A A A A h Y 9 B D o I w F E S v Q r q n r V U M I Z + y c C u J C d G 4 b U q F R i i G F s v d X H g k r y C J o u 5 c z u R N 8 u Z x u 0 M 2 t k 1 w V b 3 V n U n R A l M U K C O 7 U p s q R Y M 7 h T H K O O y E P I t K B R N s b D J a n a L a u U t C i P c e + y X u + o o w S h f k m G 8 L W a t W h N p Y J 4 x U 6 L M q / 6 8 Q h 8 N L h j O 8 X u G I x R G O Y g Z k r i H X 5 o u w y R h T I D 8 l b I b G D b 3 i y o T 7 A s g c g b x f 8 C d Q S w M E F A A C A A g A v R A l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0 Q J U 7 D N Y L p g A E A A B o D A A A T A B w A R m 9 y b X V s Y X M v U 2 V j d G l v b j E u b S C i G A A o o B Q A A A A A A A A A A A A A A A A A A A A A A A A A A A B t k V 9 r w j A U x d 8 F v 0 P I G C i U w m R / Y O J D 1 1 q U b S B r x Q c r E t u r Z k 0 T S d L N I X 7 3 p b X b d K Q v o e e X e + 6 9 J w p S T Q V H 0 e m 8 6 b d b 7 Z b a E g k Z i r Y A u o c G i I F u t 5 D 5 I l H K F I w y 3 K f A 3 J m Q + U q I v B N S B q 4 v u A a u V Q f 7 j 8 l U g V T J + y d l e R K A y r X Y J d 7 d M v D d P V N 7 3 H U Q L x l z k J Y l d J 3 G v e 6 3 r A / T 4 9 T s M B 9 r K A b 4 B L H z T H n W / O H F c R 4 Q T R Z N / R W e S F E I b U Y f A c n M A N j Y x G R l h m t I o 3 f O W z l o 3 l C P s S g l j E g 1 q O Z a d H + N / S 3 h G + M b f + 3 g z z S W h K u 1 k I U v W F n w C q q O Z Q r n c M A + I 0 r R N U 1 J l T M 2 m 5 v b S M N e H x 1 0 w D O y A f W j 8 r J Y g a z 1 0 c w i T o C r M 5 N L M p F g s v 8 A C w 1 8 q 7 g c s u r 1 6 5 I x 1 / e 3 b r V J D c O n N 1 v N i z A x L Y d Z e b n N 2 Q 3 j w 0 w 8 l F O + s e B X 3 4 t C m / H 0 o X d n 0 a t 4 P K U K f W 2 B s d C E h d J 0 s k Z Y 4 w l J c + P x D x + 7 7 R b l 1 k f u f w N Q S w E C L Q A U A A I A C A C 9 E C V O w d J 2 G K c A A A D 4 A A A A E g A A A A A A A A A A A A A A A A A A A A A A Q 2 9 u Z m l n L 1 B h Y 2 t h Z 2 U u e G 1 s U E s B A i 0 A F A A C A A g A v R A l T g / K 6 a u k A A A A 6 Q A A A B M A A A A A A A A A A A A A A A A A 8 w A A A F t D b 2 5 0 Z W 5 0 X 1 R 5 c G V z X S 5 4 b W x Q S w E C L Q A U A A I A C A C 9 E C V O w z W C 6 Y A B A A A a A w A A E w A A A A A A A A A A A A A A A A D k A Q A A R m 9 y b X V s Y X M v U 2 V j d G l v b j E u b V B L B Q Y A A A A A A w A D A M I A A A C x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V E A A A A A A A A P M P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T a G V l d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M S 0 w N V Q x M D o w N T o z M i 4 x M j Y 3 N D A y W i I g L z 4 8 R W 5 0 c n k g V H l w Z T 0 i R m l s b E N v b H V t b l R 5 c G V z I i B W Y W x 1 Z T 0 i c 0 J n V U Z C U V V G Q X d V R k J R V U Z C U V V G I i A v P j x F b n R y e S B U e X B l P S J G a W x s Q 2 9 s d W 1 u T m F t Z X M i I F Z h b H V l P S J z W y Z x d W 9 0 O 0 N s Y X N z a W Z p Y 2 F 0 a W 9 u J n F 1 b 3 Q 7 L C Z x d W 9 0 O 1 d h Z 2 V z J n F 1 b 3 Q 7 L C Z x d W 9 0 O 0 h X J n F 1 b 3 Q 7 L C Z x d W 9 0 O 1 B l b n N p b 2 4 m c X V v d D s s J n F 1 b 3 Q 7 U G V u U H J l c 2 V y d m U m c X V v d D s s J n F 1 b 3 Q 7 R E M m c X V v d D s s J n F 1 b 3 Q 7 R E N f R W x l Y 3 R p d m U m c X V v d D s s J n F 1 b 3 Q 7 R k J S Q y Z x d W 9 0 O y w m c X V v d D t M b 2 N h b F 9 F Z H V j Y X R p b 2 4 m c X V v d D s s J n F 1 b 3 Q 7 S W 5 0 b F R y Y W l u a W 5 n J n F 1 b 3 Q 7 L C Z x d W 9 0 O 0 1 D Q V N G J n F 1 b 3 Q 7 L C Z x d W 9 0 O 0 x V N z I 1 J n F 1 b 3 Q 7 L C Z x d W 9 0 O 1 d h Z 2 V B c 3 N t d C U m c X V v d D s s J n F 1 b 3 Q 7 V G 9 0 Y W x G c m l u Z 2 V z J n F 1 b 3 Q 7 L C Z x d W 9 0 O 1 R v d G F s U G F j a 2 F n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a G V l d D I v Q 2 h h b m d l Z C B U e X B l L n t D b G F z c 2 l m a W N h d G l v b i w w f S Z x d W 9 0 O y w m c X V v d D t T Z W N 0 a W 9 u M S 9 T a G V l d D I v Q 2 h h b m d l Z C B U e X B l L n t X Y W d l c y w x f S Z x d W 9 0 O y w m c X V v d D t T Z W N 0 a W 9 u M S 9 T a G V l d D I v Q 2 h h b m d l Z C B U e X B l L n t I V y w y f S Z x d W 9 0 O y w m c X V v d D t T Z W N 0 a W 9 u M S 9 T a G V l d D I v Q 2 h h b m d l Z C B U e X B l L n t Q Z W 5 z a W 9 u L D N 9 J n F 1 b 3 Q 7 L C Z x d W 9 0 O 1 N l Y 3 R p b 2 4 x L 1 N o Z W V 0 M i 9 D a G F u Z 2 V k I F R 5 c G U u e 1 B l b l B y Z X N l c n Z l L D R 9 J n F 1 b 3 Q 7 L C Z x d W 9 0 O 1 N l Y 3 R p b 2 4 x L 1 N o Z W V 0 M i 9 D a G F u Z 2 V k I F R 5 c G U u e 0 R D L D V 9 J n F 1 b 3 Q 7 L C Z x d W 9 0 O 1 N l Y 3 R p b 2 4 x L 1 N o Z W V 0 M i 9 D a G F u Z 2 V k I F R 5 c G U u e 0 R D X 0 V s Z W N 0 a X Z l L D Z 9 J n F 1 b 3 Q 7 L C Z x d W 9 0 O 1 N l Y 3 R p b 2 4 x L 1 N o Z W V 0 M i 9 D a G F u Z 2 V k I F R 5 c G U u e 0 Z C U k M s N 3 0 m c X V v d D s s J n F 1 b 3 Q 7 U 2 V j d G l v b j E v U 2 h l Z X Q y L 0 N o Y W 5 n Z W Q g V H l w Z S 5 7 T G 9 j Y W x f R W R 1 Y 2 F 0 a W 9 u L D h 9 J n F 1 b 3 Q 7 L C Z x d W 9 0 O 1 N l Y 3 R p b 2 4 x L 1 N o Z W V 0 M i 9 D a G F u Z 2 V k I F R 5 c G U u e 0 l u d G x U c m F p b m l u Z y w 5 f S Z x d W 9 0 O y w m c X V v d D t T Z W N 0 a W 9 u M S 9 T a G V l d D I v Q 2 h h b m d l Z C B U e X B l L n t N Q 0 F T R i w x M H 0 m c X V v d D s s J n F 1 b 3 Q 7 U 2 V j d G l v b j E v U 2 h l Z X Q y L 0 N o Y W 5 n Z W Q g V H l w Z S 5 7 T F U 3 M j U s M T F 9 J n F 1 b 3 Q 7 L C Z x d W 9 0 O 1 N l Y 3 R p b 2 4 x L 1 N o Z W V 0 M i 9 D a G F u Z 2 V k I F R 5 c G U u e 1 d h Z 2 V B c 3 N t d C U s M T J 9 J n F 1 b 3 Q 7 L C Z x d W 9 0 O 1 N l Y 3 R p b 2 4 x L 1 N o Z W V 0 M i 9 D a G F u Z 2 V k I F R 5 c G U u e 1 R v d G F s R n J p b m d l c y w x M 3 0 m c X V v d D s s J n F 1 b 3 Q 7 U 2 V j d G l v b j E v U 2 h l Z X Q y L 0 N o Y W 5 n Z W Q g V H l w Z S 5 7 V G 9 0 Y W x Q Y W N r Y W d l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U 2 h l Z X Q y L 0 N o Y W 5 n Z W Q g V H l w Z S 5 7 Q 2 x h c 3 N p Z m l j Y X R p b 2 4 s M H 0 m c X V v d D s s J n F 1 b 3 Q 7 U 2 V j d G l v b j E v U 2 h l Z X Q y L 0 N o Y W 5 n Z W Q g V H l w Z S 5 7 V 2 F n Z X M s M X 0 m c X V v d D s s J n F 1 b 3 Q 7 U 2 V j d G l v b j E v U 2 h l Z X Q y L 0 N o Y W 5 n Z W Q g V H l w Z S 5 7 S F c s M n 0 m c X V v d D s s J n F 1 b 3 Q 7 U 2 V j d G l v b j E v U 2 h l Z X Q y L 0 N o Y W 5 n Z W Q g V H l w Z S 5 7 U G V u c 2 l v b i w z f S Z x d W 9 0 O y w m c X V v d D t T Z W N 0 a W 9 u M S 9 T a G V l d D I v Q 2 h h b m d l Z C B U e X B l L n t Q Z W 5 Q c m V z Z X J 2 Z S w 0 f S Z x d W 9 0 O y w m c X V v d D t T Z W N 0 a W 9 u M S 9 T a G V l d D I v Q 2 h h b m d l Z C B U e X B l L n t E Q y w 1 f S Z x d W 9 0 O y w m c X V v d D t T Z W N 0 a W 9 u M S 9 T a G V l d D I v Q 2 h h b m d l Z C B U e X B l L n t E Q 1 9 F b G V j d G l 2 Z S w 2 f S Z x d W 9 0 O y w m c X V v d D t T Z W N 0 a W 9 u M S 9 T a G V l d D I v Q 2 h h b m d l Z C B U e X B l L n t G Q l J D L D d 9 J n F 1 b 3 Q 7 L C Z x d W 9 0 O 1 N l Y 3 R p b 2 4 x L 1 N o Z W V 0 M i 9 D a G F u Z 2 V k I F R 5 c G U u e 0 x v Y 2 F s X 0 V k d W N h d G l v b i w 4 f S Z x d W 9 0 O y w m c X V v d D t T Z W N 0 a W 9 u M S 9 T a G V l d D I v Q 2 h h b m d l Z C B U e X B l L n t J b n R s V H J h a W 5 p b m c s O X 0 m c X V v d D s s J n F 1 b 3 Q 7 U 2 V j d G l v b j E v U 2 h l Z X Q y L 0 N o Y W 5 n Z W Q g V H l w Z S 5 7 T U N B U 0 Y s M T B 9 J n F 1 b 3 Q 7 L C Z x d W 9 0 O 1 N l Y 3 R p b 2 4 x L 1 N o Z W V 0 M i 9 D a G F u Z 2 V k I F R 5 c G U u e 0 x V N z I 1 L D E x f S Z x d W 9 0 O y w m c X V v d D t T Z W N 0 a W 9 u M S 9 T a G V l d D I v Q 2 h h b m d l Z C B U e X B l L n t X Y W d l Q X N z b X Q l L D E y f S Z x d W 9 0 O y w m c X V v d D t T Z W N 0 a W 9 u M S 9 T a G V l d D I v Q 2 h h b m d l Z C B U e X B l L n t U b 3 R h b E Z y a W 5 n Z X M s M T N 9 J n F 1 b 3 Q 7 L C Z x d W 9 0 O 1 N l Y 3 R p b 2 4 x L 1 N o Z W V 0 M i 9 D a G F u Z 2 V k I F R 5 c G U u e 1 R v d G F s U G F j a 2 F n Z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o Z W V 0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I v U 2 h l Z X Q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l Z X Q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Z W V 0 M i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D c r R P 6 M M D R 4 m a S d r P T j u S A A A A A A I A A A A A A B B m A A A A A Q A A I A A A A O u O q j c B D 2 z w E Y e E p W b 8 4 d C Y Q C R G 0 V H v L g Y a R o E g s T + X A A A A A A 6 A A A A A A g A A I A A A A O h O S V P 0 L R D H 1 L 2 5 9 l m i A m z A y z g d M W x c p S J u j G e S Y Y O z U A A A A J Q D m z f 6 h h k H V N 9 C W D e 9 k R W y n A G x 9 A u m a N L r S K i S v 7 P R I q H w 2 O A a 2 Q 0 b 7 N o Q m 6 u E u R a / j W w Q y Q r u P y r S M m 2 8 U 3 R d T n L j a y O u z z 3 F i c T 0 7 k n i Q A A A A O e s x 3 5 l W n 1 v F n u n f V A N + l V + e / 8 O 9 s / R L z P C a k f H a g Y 3 o 0 t K G E g 3 b j 2 q l 4 M d 8 z 3 V A 2 6 h + b b 0 J n X c / 5 B h 6 3 Y y 1 r Q = < / D a t a M a s h u p > 
</file>

<file path=customXml/itemProps1.xml><?xml version="1.0" encoding="utf-8"?>
<ds:datastoreItem xmlns:ds="http://schemas.openxmlformats.org/officeDocument/2006/customXml" ds:itemID="{2DB0F83F-A6C2-425E-97B8-953D23D8C92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Summary</vt:lpstr>
      <vt:lpstr>Fringe Detail</vt:lpstr>
      <vt:lpstr>Rates</vt:lpstr>
      <vt:lpstr>'Fringe Detail'!Print_Area</vt:lpstr>
      <vt:lpstr>Summary!Print_Area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Remittance Form</dc:title>
  <dc:creator>Jeff Allen;Lianet Prieto</dc:creator>
  <cp:lastModifiedBy>Jeff</cp:lastModifiedBy>
  <cp:lastPrinted>2020-06-18T15:17:35Z</cp:lastPrinted>
  <dcterms:created xsi:type="dcterms:W3CDTF">2018-12-28T10:06:02Z</dcterms:created>
  <dcterms:modified xsi:type="dcterms:W3CDTF">2020-06-19T19:33:20Z</dcterms:modified>
</cp:coreProperties>
</file>